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'1'!$A$1:$AE$25</definedName>
    <definedName name="_xlnm.Print_Area" localSheetId="9">'10'!$A$1:$D$25</definedName>
    <definedName name="_xlnm.Print_Area" localSheetId="10">'11'!$A$1:$C$24</definedName>
    <definedName name="_xlnm.Print_Area" localSheetId="1">'2'!$A$1:$AA$23</definedName>
    <definedName name="_xlnm.Print_Area" localSheetId="3">'4'!$A$1:$K$23</definedName>
    <definedName name="_xlnm.Print_Area" localSheetId="4">'5'!$A$1:$G$24</definedName>
    <definedName name="_xlnm.Print_Area" localSheetId="5">'6'!$A$1:$F$22</definedName>
    <definedName name="_xlnm.Print_Area" localSheetId="6">'7'!$A$1:$G$21</definedName>
    <definedName name="_xlnm.Print_Area" localSheetId="7">'8'!$A$1:$G$21</definedName>
    <definedName name="_xlnm.Print_Area" localSheetId="8">'9'!$A$1:$F$25</definedName>
  </definedNames>
  <calcPr fullCalcOnLoad="1"/>
</workbook>
</file>

<file path=xl/sharedStrings.xml><?xml version="1.0" encoding="utf-8"?>
<sst xmlns="http://schemas.openxmlformats.org/spreadsheetml/2006/main" count="615" uniqueCount="134">
  <si>
    <t>غاز حلو</t>
  </si>
  <si>
    <t>غاز حامضي</t>
  </si>
  <si>
    <t>كاز أويل</t>
  </si>
  <si>
    <t>غاز الشمال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</si>
  <si>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</si>
  <si>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</si>
  <si>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</si>
  <si>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</si>
  <si>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</si>
  <si>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</si>
  <si>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</si>
  <si>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</si>
  <si>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</si>
  <si>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</si>
  <si>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</si>
  <si>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</si>
  <si>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</si>
  <si>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</si>
  <si>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</si>
  <si>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المصدر : وزارة النفط / دائرة الدراسات والتخطيط والمتابعة / قسم البيئة</t>
  </si>
  <si>
    <t>الشهر</t>
  </si>
  <si>
    <t>بغداد</t>
  </si>
  <si>
    <t>بابل</t>
  </si>
  <si>
    <t>المعدل السنوي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</si>
  <si>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</si>
  <si>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</si>
  <si>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</si>
  <si>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</si>
  <si>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</si>
  <si>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</si>
  <si>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</si>
  <si>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</si>
  <si>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</si>
  <si>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</si>
  <si>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</si>
  <si>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</si>
  <si>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نفط الوسط</t>
  </si>
  <si>
    <t xml:space="preserve"> </t>
  </si>
  <si>
    <t>نفثا</t>
  </si>
  <si>
    <t>إجمالي</t>
  </si>
  <si>
    <t>قسم احصاءات البيئة ــ الجهاز المركزي للاحصاء / العراق</t>
  </si>
  <si>
    <t>غاز طبيعي</t>
  </si>
  <si>
    <t xml:space="preserve">غاز جاف </t>
  </si>
  <si>
    <t xml:space="preserve">غاز سائل </t>
  </si>
  <si>
    <t>النفثا الثقيلة</t>
  </si>
  <si>
    <t>بروبان (اسطوانة)</t>
  </si>
  <si>
    <t>تعبئة الغاز</t>
  </si>
  <si>
    <t>بخار الغاز السائل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</si>
  <si>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</si>
  <si>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</si>
  <si>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</si>
  <si>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</si>
  <si>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</si>
  <si>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</si>
  <si>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</si>
  <si>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>CO</t>
  </si>
  <si>
    <t>ppm</t>
  </si>
  <si>
    <t xml:space="preserve">الغاز الطبيعي </t>
  </si>
  <si>
    <t>نفط البصرة</t>
  </si>
  <si>
    <t>محطة الوزيرية</t>
  </si>
  <si>
    <t>محطة ابو خستاوي</t>
  </si>
  <si>
    <t>محطة جامعة بابل</t>
  </si>
  <si>
    <t xml:space="preserve"> مصافي الشمال</t>
  </si>
  <si>
    <t>غاز (حامضي + هيدروكاربوني + الوقود)</t>
  </si>
  <si>
    <t>تابع / جدول (1)</t>
  </si>
  <si>
    <t>جدول (1)</t>
  </si>
  <si>
    <t>جدول (2)</t>
  </si>
  <si>
    <t xml:space="preserve"> تابع/ جدول (2)</t>
  </si>
  <si>
    <t>جدول (3)</t>
  </si>
  <si>
    <t>جدول  (9)</t>
  </si>
  <si>
    <t>جدول  (10)</t>
  </si>
  <si>
    <t>..</t>
  </si>
  <si>
    <t xml:space="preserve">.. بيانات غير متوفرة </t>
  </si>
  <si>
    <t>نفط ذي قار</t>
  </si>
  <si>
    <t>خليط غازات</t>
  </si>
  <si>
    <t>نفط اسود</t>
  </si>
  <si>
    <t>μg/m³</t>
  </si>
  <si>
    <r>
      <t>SO</t>
    </r>
    <r>
      <rPr>
        <b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</si>
  <si>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</t>
    </r>
  </si>
  <si>
    <r>
      <t>CH</t>
    </r>
    <r>
      <rPr>
        <b/>
        <sz val="8"/>
        <color indexed="9"/>
        <rFont val="Arial"/>
        <family val="2"/>
      </rPr>
      <t>4</t>
    </r>
  </si>
  <si>
    <r>
      <t>SO</t>
    </r>
    <r>
      <rPr>
        <b/>
        <sz val="8"/>
        <color indexed="9"/>
        <rFont val="Arial"/>
        <family val="2"/>
      </rPr>
      <t xml:space="preserve">2 </t>
    </r>
  </si>
  <si>
    <r>
      <t>NO</t>
    </r>
    <r>
      <rPr>
        <b/>
        <sz val="8"/>
        <color indexed="9"/>
        <rFont val="Arial"/>
        <family val="2"/>
      </rPr>
      <t xml:space="preserve">x </t>
    </r>
  </si>
  <si>
    <t>مليون م³ قياسي</t>
  </si>
  <si>
    <t xml:space="preserve">الأسفلت </t>
  </si>
  <si>
    <r>
      <t>ألف م</t>
    </r>
    <r>
      <rPr>
        <b/>
        <sz val="9"/>
        <rFont val="Calibri"/>
        <family val="2"/>
      </rPr>
      <t>³</t>
    </r>
  </si>
  <si>
    <t>ألف طن</t>
  </si>
  <si>
    <t>3. كميات زيت الوقود للعامين (2016 و2017) تتضمن الكميات المباعة للناقلات الأجنبية</t>
  </si>
  <si>
    <t>المصدر : وزارة الصحة والبيئة / القطاع البيئي/ دائرة التخطيط والمتابعة</t>
  </si>
  <si>
    <r>
      <t>الدقائق العالقة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</si>
  <si>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t>خليط</t>
  </si>
  <si>
    <r>
      <t>الدقائق العالقة       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</si>
  <si>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r>
      <t>CH</t>
    </r>
    <r>
      <rPr>
        <b/>
        <sz val="8"/>
        <color indexed="9"/>
        <rFont val="Arial"/>
        <family val="2"/>
      </rPr>
      <t>4</t>
    </r>
  </si>
  <si>
    <t>2. الإستهلاك للغاز الطبيعي يمثل الغاز المستثمر والذي يتم تجهيزه لمحطات الكهرباء، المشاريع الصناعية، القطاع النفطي وجهات آخرى</t>
  </si>
  <si>
    <t>ملاحظات:</t>
  </si>
  <si>
    <t>محطة حي نادر</t>
  </si>
  <si>
    <t>المعدلات الشهرية والسنوية لمجموعة من الغازات والمواد الملوثة المقاسة في محافظة بابل (محطة أبو خستاوي) لسنة 2020</t>
  </si>
  <si>
    <t>.. بيانات غير متوفرة / فترة الحظر بسبب الوباء (كوفيد - 19)</t>
  </si>
  <si>
    <t>المعدلات الشهرية والسنوية لمجموعة من الغازات والمواد الملوثة المقاسة في محافظة بغداد (محطة الوزيرية) لسنة 2020</t>
  </si>
  <si>
    <t>المعدلات الشهرية والسنوية لمجموعة من الغازات والمواد الملوثة المقاسة في محافظة بابل (محطة جامعة بابل) لسنة 2020</t>
  </si>
  <si>
    <t>المعدلات الشهرية والسنوية لمجموعة من الغازات والمواد الملوثة المقاسة في محافظة بابل (محطة حي نادر) لسنة 2020</t>
  </si>
  <si>
    <t xml:space="preserve">NOx </t>
  </si>
  <si>
    <t>كمية الغازات المحروقة في الشعلات حسب الشركة والنوع والشهر لسنة 2020</t>
  </si>
  <si>
    <t>كمية الوقود المستخدم في الأفران والمراجل وغيرها حسب الشركة والنوع والشهر لسنة 2020</t>
  </si>
  <si>
    <t>الإستهلاك المحلي للمنتجات البترولية والغاز الطبيعي للسنوات (2012-2020)</t>
  </si>
  <si>
    <r>
      <t>م</t>
    </r>
    <r>
      <rPr>
        <b/>
        <sz val="9"/>
        <rFont val="Calibri"/>
        <family val="2"/>
      </rPr>
      <t>³</t>
    </r>
  </si>
  <si>
    <t>جدول  (8)</t>
  </si>
  <si>
    <t>جدول  (5)</t>
  </si>
  <si>
    <t>المثنى</t>
  </si>
  <si>
    <t>محطة المثنى</t>
  </si>
  <si>
    <t>كركوك</t>
  </si>
  <si>
    <t>محطة مديرية البيئة</t>
  </si>
  <si>
    <t>محطة مستشفى شوراو</t>
  </si>
  <si>
    <t>م³</t>
  </si>
  <si>
    <t>طن</t>
  </si>
  <si>
    <t>م³ قياسي</t>
  </si>
  <si>
    <t>جدول (4)</t>
  </si>
  <si>
    <t xml:space="preserve"> ملاحظة : البنزين يتضمن البنزين الممتاز والبنزين عالي الاوكتين </t>
  </si>
  <si>
    <t>جدول  (6)</t>
  </si>
  <si>
    <t>جدول (7)</t>
  </si>
  <si>
    <t>تم اخفاء العمودE بيانات CH4 لعدم توفرها هذه السنة</t>
  </si>
  <si>
    <t>المعدلات الشهرية والسنوية لمجموعة من الغازات المقاسة في محافظة كركوك (محطة مديرية البيئة) لسنة 2020</t>
  </si>
  <si>
    <t>جدول (11)</t>
  </si>
  <si>
    <t>المعدلات الشهرية والسنوية لمجموعة من الغازات المقاسة في محافظة المثنى (محطة المثنى) لسنة 2020</t>
  </si>
  <si>
    <t>غاز الأوكسجين     (اسطوانة)</t>
  </si>
  <si>
    <t>الأشهر</t>
  </si>
  <si>
    <t>الإستهلاك المحلي للمنتجات البترولية والغاز الطبيعي حسب النوع والشهر لسنة 2020</t>
  </si>
  <si>
    <t>المجموع السنوي</t>
  </si>
  <si>
    <t xml:space="preserve">1. الإستهلاك للمنتجات النفطية يمثل المبيعات المحلية مضافاً اليه الإستهلاك داخل المصافي ومجمعات الغاز </t>
  </si>
  <si>
    <t>4. البنزين يتضمن البنزين الممتاز والبنزين عالي الاوكتين</t>
  </si>
  <si>
    <t>5. الأرقام أعلاه من التقارير الشهرية والسنوية للشركات المعنية</t>
  </si>
  <si>
    <t xml:space="preserve">* NMHC       </t>
  </si>
  <si>
    <t>* (NMHC) يمثل رمز لمركب الهيدروكاربونات عدا الميثان</t>
  </si>
  <si>
    <t>المعدلات الشهرية والسنوية لمجموعة من الغازات المقاسة في محافظة كركوك      (محطة مستشفى شوراو) لسنة 2020</t>
  </si>
  <si>
    <t>المصدر : وزارة الصحة والبيئة/ القطاع البيئي/ دائرة التخطيط والمتابعة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</si>
</sst>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ع.&quot;\ * #,##0_-;_-&quot;د.ع.&quot;\ * #,##0\-;_-&quot;د.ع.&quot;\ * &quot;-&quot;_-;_-@_-"/>
    <numFmt numFmtId="173" formatCode="_-* #,##0_-;_-* #,##0\-;_-* &quot;-&quot;_-;_-@_-"/>
    <numFmt numFmtId="174" formatCode="_-&quot;د.ع.&quot;\ * #,##0.00_-;_-&quot;د.ع.&quot;\ * #,##0.00\-;_-&quot;د.ع.&quot;\ * &quot;-&quot;??_-;_-@_-"/>
    <numFmt numFmtId="175" formatCode="_-* #,##0.00_-;_-* #,##0.00\-;_-* &quot;-&quot;??_-;_-@_-"/>
    <numFmt numFmtId="176" formatCode="0.000"/>
    <numFmt numFmtId="177" formatCode="#,##0.0"/>
    <numFmt numFmtId="178" formatCode="0.0000"/>
    <numFmt numFmtId="179" formatCode="_-* #,##0.0_-;_-* #,##0.0\-;_-* &quot;-&quot;??_-;_-@_-"/>
    <numFmt numFmtId="180" formatCode="_-* #,##0_-;_-* #,##0\-;_-* &quot;-&quot;??_-;_-@_-"/>
    <numFmt numFmtId="181" formatCode="#,##0.0_ ;\-#,##0.0\ "/>
    <numFmt numFmtId="182" formatCode="#,##0_ ;\-#,##0\ "/>
    <numFmt numFmtId="183" formatCode="#,##0.000"/>
    <numFmt numFmtId="184" formatCode="0.0"/>
    <numFmt numFmtId="185" formatCode="[$-409]dddd\,\ mmmm\ dd\,\ yyyy"/>
    <numFmt numFmtId="186" formatCode="[$-409]h:mm:ss\ AM/PM"/>
  </numFmts>
  <fonts count="9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L-Mohanad Bold"/>
      <family val="0"/>
    </font>
    <font>
      <b/>
      <sz val="10"/>
      <name val="AL-Mohanad Bold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2"/>
      <color indexed="16"/>
      <name val="Arial"/>
      <family val="2"/>
    </font>
    <font>
      <b/>
      <sz val="10"/>
      <color indexed="16"/>
      <name val="Simplified Arabic"/>
      <family val="1"/>
    </font>
    <font>
      <b/>
      <sz val="9"/>
      <color indexed="16"/>
      <name val="Cambria"/>
      <family val="1"/>
    </font>
    <font>
      <b/>
      <sz val="12"/>
      <color indexed="28"/>
      <name val="Arial"/>
      <family val="2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Arial"/>
      <family val="2"/>
    </font>
    <font>
      <b/>
      <sz val="12"/>
      <color indexed="13"/>
      <name val="Arial"/>
      <family val="2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name val="Calibri"/>
      <family val="0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8670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60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 vertical="center" wrapText="1"/>
    </xf>
    <xf numFmtId="0" fontId="80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81" fillId="0" borderId="0" xfId="0" applyFont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180" fontId="3" fillId="0" borderId="12" xfId="42" applyNumberFormat="1" applyFont="1" applyBorder="1" applyAlignment="1">
      <alignment horizontal="left" vertical="center" wrapText="1"/>
    </xf>
    <xf numFmtId="180" fontId="3" fillId="0" borderId="13" xfId="42" applyNumberFormat="1" applyFont="1" applyBorder="1" applyAlignment="1">
      <alignment horizontal="left" vertical="center" wrapText="1"/>
    </xf>
    <xf numFmtId="179" fontId="3" fillId="0" borderId="13" xfId="42" applyNumberFormat="1" applyFont="1" applyBorder="1" applyAlignment="1">
      <alignment horizontal="left" vertical="center" wrapText="1"/>
    </xf>
    <xf numFmtId="179" fontId="3" fillId="0" borderId="14" xfId="42" applyNumberFormat="1" applyFont="1" applyBorder="1" applyAlignment="1">
      <alignment horizontal="left" vertical="center" wrapText="1"/>
    </xf>
    <xf numFmtId="179" fontId="3" fillId="0" borderId="15" xfId="42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78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vertical="center" wrapText="1"/>
    </xf>
    <xf numFmtId="0" fontId="82" fillId="0" borderId="11" xfId="0" applyFont="1" applyBorder="1" applyAlignment="1">
      <alignment horizontal="right" vertical="center" wrapText="1"/>
    </xf>
    <xf numFmtId="0" fontId="85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77" fillId="0" borderId="11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horizontal="right" vertical="top" wrapText="1"/>
    </xf>
    <xf numFmtId="20" fontId="78" fillId="0" borderId="0" xfId="0" applyNumberFormat="1" applyFont="1" applyBorder="1" applyAlignment="1">
      <alignment vertical="center" wrapText="1"/>
    </xf>
    <xf numFmtId="180" fontId="3" fillId="0" borderId="0" xfId="42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vertical="center" wrapText="1"/>
    </xf>
    <xf numFmtId="175" fontId="3" fillId="0" borderId="13" xfId="0" applyNumberFormat="1" applyFont="1" applyFill="1" applyBorder="1" applyAlignment="1">
      <alignment horizontal="left" vertical="center" wrapText="1"/>
    </xf>
    <xf numFmtId="179" fontId="3" fillId="0" borderId="13" xfId="0" applyNumberFormat="1" applyFont="1" applyFill="1" applyBorder="1" applyAlignment="1">
      <alignment horizontal="left" vertical="center" wrapText="1"/>
    </xf>
    <xf numFmtId="179" fontId="3" fillId="0" borderId="14" xfId="42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 horizontal="left"/>
    </xf>
    <xf numFmtId="179" fontId="3" fillId="0" borderId="13" xfId="42" applyNumberFormat="1" applyFont="1" applyFill="1" applyBorder="1" applyAlignment="1">
      <alignment horizontal="left" vertical="center" wrapText="1"/>
    </xf>
    <xf numFmtId="179" fontId="0" fillId="0" borderId="13" xfId="0" applyNumberFormat="1" applyFont="1" applyFill="1" applyBorder="1" applyAlignment="1">
      <alignment horizontal="left"/>
    </xf>
    <xf numFmtId="179" fontId="3" fillId="0" borderId="12" xfId="42" applyNumberFormat="1" applyFont="1" applyFill="1" applyBorder="1" applyAlignment="1">
      <alignment horizontal="left" vertical="center" wrapText="1"/>
    </xf>
    <xf numFmtId="179" fontId="3" fillId="0" borderId="16" xfId="42" applyNumberFormat="1" applyFont="1" applyFill="1" applyBorder="1" applyAlignment="1">
      <alignment horizontal="left" vertical="center" wrapText="1"/>
    </xf>
    <xf numFmtId="179" fontId="3" fillId="0" borderId="15" xfId="42" applyNumberFormat="1" applyFont="1" applyFill="1" applyBorder="1" applyAlignment="1">
      <alignment horizontal="left" vertical="center" wrapText="1"/>
    </xf>
    <xf numFmtId="179" fontId="0" fillId="0" borderId="15" xfId="0" applyNumberFormat="1" applyFont="1" applyFill="1" applyBorder="1" applyAlignment="1">
      <alignment horizontal="left"/>
    </xf>
    <xf numFmtId="0" fontId="75" fillId="0" borderId="13" xfId="0" applyFont="1" applyFill="1" applyBorder="1" applyAlignment="1">
      <alignment horizontal="right" vertical="center" wrapText="1"/>
    </xf>
    <xf numFmtId="179" fontId="76" fillId="0" borderId="15" xfId="42" applyNumberFormat="1" applyFont="1" applyFill="1" applyBorder="1" applyAlignment="1">
      <alignment horizontal="left" vertical="center" wrapText="1"/>
    </xf>
    <xf numFmtId="179" fontId="3" fillId="0" borderId="0" xfId="42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vertical="center" readingOrder="2"/>
    </xf>
    <xf numFmtId="180" fontId="3" fillId="0" borderId="12" xfId="42" applyNumberFormat="1" applyFont="1" applyFill="1" applyBorder="1" applyAlignment="1">
      <alignment horizontal="left" vertical="center" wrapText="1"/>
    </xf>
    <xf numFmtId="180" fontId="3" fillId="0" borderId="14" xfId="42" applyNumberFormat="1" applyFont="1" applyFill="1" applyBorder="1" applyAlignment="1">
      <alignment horizontal="left" vertical="center" wrapText="1"/>
    </xf>
    <xf numFmtId="180" fontId="3" fillId="0" borderId="13" xfId="42" applyNumberFormat="1" applyFont="1" applyFill="1" applyBorder="1" applyAlignment="1">
      <alignment horizontal="left" vertical="center" wrapText="1"/>
    </xf>
    <xf numFmtId="180" fontId="3" fillId="0" borderId="0" xfId="42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6" fontId="8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8" fillId="0" borderId="0" xfId="0" applyFont="1" applyFill="1" applyAlignment="1">
      <alignment horizontal="right" vertical="center" wrapText="1"/>
    </xf>
    <xf numFmtId="3" fontId="3" fillId="0" borderId="13" xfId="42" applyNumberFormat="1" applyFont="1" applyBorder="1" applyAlignment="1">
      <alignment horizontal="left" vertical="center" wrapText="1"/>
    </xf>
    <xf numFmtId="3" fontId="3" fillId="0" borderId="14" xfId="42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89" fillId="34" borderId="17" xfId="0" applyFont="1" applyFill="1" applyBorder="1" applyAlignment="1">
      <alignment horizontal="right" vertical="center" wrapText="1"/>
    </xf>
    <xf numFmtId="0" fontId="89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right" vertical="center" wrapText="1"/>
    </xf>
    <xf numFmtId="180" fontId="3" fillId="7" borderId="20" xfId="42" applyNumberFormat="1" applyFont="1" applyFill="1" applyBorder="1" applyAlignment="1">
      <alignment horizontal="left" vertical="center" wrapText="1"/>
    </xf>
    <xf numFmtId="175" fontId="3" fillId="7" borderId="20" xfId="0" applyNumberFormat="1" applyFont="1" applyFill="1" applyBorder="1" applyAlignment="1">
      <alignment horizontal="left" vertical="center" wrapText="1"/>
    </xf>
    <xf numFmtId="179" fontId="3" fillId="7" borderId="20" xfId="0" applyNumberFormat="1" applyFont="1" applyFill="1" applyBorder="1" applyAlignment="1">
      <alignment horizontal="left" vertical="center" wrapText="1"/>
    </xf>
    <xf numFmtId="179" fontId="3" fillId="7" borderId="20" xfId="42" applyNumberFormat="1" applyFont="1" applyFill="1" applyBorder="1" applyAlignment="1">
      <alignment horizontal="left" vertical="center" wrapText="1"/>
    </xf>
    <xf numFmtId="179" fontId="0" fillId="7" borderId="20" xfId="0" applyNumberFormat="1" applyFont="1" applyFill="1" applyBorder="1" applyAlignment="1">
      <alignment horizontal="left"/>
    </xf>
    <xf numFmtId="179" fontId="76" fillId="7" borderId="20" xfId="42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/>
    </xf>
    <xf numFmtId="3" fontId="3" fillId="7" borderId="20" xfId="42" applyNumberFormat="1" applyFont="1" applyFill="1" applyBorder="1" applyAlignment="1">
      <alignment horizontal="left" vertical="center" wrapText="1"/>
    </xf>
    <xf numFmtId="1" fontId="3" fillId="7" borderId="20" xfId="0" applyNumberFormat="1" applyFont="1" applyFill="1" applyBorder="1" applyAlignment="1">
      <alignment horizontal="left" vertical="center" wrapText="1"/>
    </xf>
    <xf numFmtId="0" fontId="89" fillId="35" borderId="17" xfId="0" applyFont="1" applyFill="1" applyBorder="1" applyAlignment="1">
      <alignment vertical="center" wrapText="1"/>
    </xf>
    <xf numFmtId="176" fontId="88" fillId="7" borderId="20" xfId="0" applyNumberFormat="1" applyFont="1" applyFill="1" applyBorder="1" applyAlignment="1">
      <alignment vertical="center" wrapText="1"/>
    </xf>
    <xf numFmtId="0" fontId="89" fillId="35" borderId="0" xfId="0" applyFont="1" applyFill="1" applyBorder="1" applyAlignment="1">
      <alignment horizontal="right" vertical="center" wrapText="1"/>
    </xf>
    <xf numFmtId="175" fontId="1" fillId="7" borderId="16" xfId="42" applyFont="1" applyFill="1" applyBorder="1" applyAlignment="1">
      <alignment horizontal="right" vertical="center" wrapText="1"/>
    </xf>
    <xf numFmtId="0" fontId="51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5" fontId="8" fillId="7" borderId="16" xfId="42" applyFont="1" applyFill="1" applyBorder="1" applyAlignment="1">
      <alignment horizontal="right" vertical="center" wrapText="1"/>
    </xf>
    <xf numFmtId="175" fontId="8" fillId="7" borderId="19" xfId="4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5" fontId="8" fillId="13" borderId="16" xfId="42" applyFont="1" applyFill="1" applyBorder="1" applyAlignment="1">
      <alignment horizontal="right" vertical="center" wrapText="1"/>
    </xf>
    <xf numFmtId="176" fontId="3" fillId="7" borderId="20" xfId="0" applyNumberFormat="1" applyFont="1" applyFill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0" fontId="3" fillId="0" borderId="14" xfId="42" applyNumberFormat="1" applyFont="1" applyFill="1" applyBorder="1" applyAlignment="1">
      <alignment horizontal="center" vertical="center" wrapText="1"/>
    </xf>
    <xf numFmtId="180" fontId="3" fillId="0" borderId="13" xfId="42" applyNumberFormat="1" applyFont="1" applyFill="1" applyBorder="1" applyAlignment="1">
      <alignment horizontal="center" vertical="center" wrapText="1"/>
    </xf>
    <xf numFmtId="180" fontId="3" fillId="0" borderId="16" xfId="42" applyNumberFormat="1" applyFont="1" applyFill="1" applyBorder="1" applyAlignment="1">
      <alignment horizontal="center" vertical="center" wrapText="1"/>
    </xf>
    <xf numFmtId="182" fontId="3" fillId="0" borderId="13" xfId="42" applyNumberFormat="1" applyFont="1" applyFill="1" applyBorder="1" applyAlignment="1">
      <alignment vertical="center" wrapText="1"/>
    </xf>
    <xf numFmtId="177" fontId="3" fillId="0" borderId="13" xfId="42" applyNumberFormat="1" applyFont="1" applyBorder="1" applyAlignment="1">
      <alignment vertical="center" wrapText="1"/>
    </xf>
    <xf numFmtId="175" fontId="1" fillId="7" borderId="19" xfId="42" applyFont="1" applyFill="1" applyBorder="1" applyAlignment="1">
      <alignment horizontal="right" vertical="center" wrapText="1"/>
    </xf>
    <xf numFmtId="182" fontId="3" fillId="7" borderId="20" xfId="42" applyNumberFormat="1" applyFont="1" applyFill="1" applyBorder="1" applyAlignment="1">
      <alignment horizontal="left" vertical="center" wrapText="1" readingOrder="2"/>
    </xf>
    <xf numFmtId="182" fontId="3" fillId="7" borderId="20" xfId="42" applyNumberFormat="1" applyFont="1" applyFill="1" applyBorder="1" applyAlignment="1">
      <alignment horizontal="left" vertical="center" wrapText="1"/>
    </xf>
    <xf numFmtId="175" fontId="8" fillId="7" borderId="16" xfId="42" applyFont="1" applyFill="1" applyBorder="1" applyAlignment="1">
      <alignment vertical="center" wrapText="1"/>
    </xf>
    <xf numFmtId="181" fontId="3" fillId="0" borderId="14" xfId="42" applyNumberFormat="1" applyFont="1" applyBorder="1" applyAlignment="1">
      <alignment vertical="center" wrapText="1"/>
    </xf>
    <xf numFmtId="181" fontId="3" fillId="0" borderId="13" xfId="42" applyNumberFormat="1" applyFont="1" applyBorder="1" applyAlignment="1">
      <alignment vertical="center" wrapText="1"/>
    </xf>
    <xf numFmtId="181" fontId="3" fillId="0" borderId="16" xfId="42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9" fillId="35" borderId="17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88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88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88" fillId="0" borderId="15" xfId="0" applyNumberFormat="1" applyFont="1" applyBorder="1" applyAlignment="1">
      <alignment vertical="center"/>
    </xf>
    <xf numFmtId="0" fontId="87" fillId="0" borderId="0" xfId="0" applyFont="1" applyAlignment="1">
      <alignment horizontal="right" vertical="center" readingOrder="2"/>
    </xf>
    <xf numFmtId="0" fontId="89" fillId="35" borderId="18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8" fillId="0" borderId="0" xfId="0" applyFont="1" applyAlignment="1">
      <alignment horizontal="right" vertical="center" readingOrder="2"/>
    </xf>
    <xf numFmtId="175" fontId="1" fillId="7" borderId="0" xfId="42" applyFont="1" applyFill="1" applyBorder="1" applyAlignment="1">
      <alignment horizontal="right" vertical="center" wrapText="1"/>
    </xf>
    <xf numFmtId="0" fontId="78" fillId="0" borderId="0" xfId="0" applyFont="1" applyFill="1" applyAlignment="1">
      <alignment horizontal="right" vertical="center" readingOrder="2"/>
    </xf>
    <xf numFmtId="0" fontId="78" fillId="0" borderId="10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right" vertical="center" readingOrder="2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2" fontId="16" fillId="0" borderId="0" xfId="0" applyNumberFormat="1" applyFont="1" applyAlignment="1">
      <alignment vertical="center"/>
    </xf>
    <xf numFmtId="179" fontId="3" fillId="0" borderId="12" xfId="0" applyNumberFormat="1" applyFont="1" applyFill="1" applyBorder="1" applyAlignment="1">
      <alignment horizontal="left" vertical="center" wrapText="1"/>
    </xf>
    <xf numFmtId="179" fontId="3" fillId="0" borderId="15" xfId="0" applyNumberFormat="1" applyFont="1" applyFill="1" applyBorder="1" applyAlignment="1">
      <alignment horizontal="left" vertical="center" wrapText="1"/>
    </xf>
    <xf numFmtId="180" fontId="3" fillId="0" borderId="15" xfId="42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readingOrder="1"/>
    </xf>
    <xf numFmtId="0" fontId="89" fillId="35" borderId="18" xfId="0" applyFont="1" applyFill="1" applyBorder="1" applyAlignment="1">
      <alignment horizontal="right" vertical="center" wrapText="1"/>
    </xf>
    <xf numFmtId="0" fontId="8" fillId="7" borderId="16" xfId="42" applyNumberFormat="1" applyFont="1" applyFill="1" applyBorder="1" applyAlignment="1">
      <alignment horizontal="right"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0" fillId="0" borderId="0" xfId="0" applyFont="1" applyAlignment="1">
      <alignment readingOrder="2"/>
    </xf>
    <xf numFmtId="0" fontId="2" fillId="0" borderId="11" xfId="0" applyFont="1" applyBorder="1" applyAlignment="1">
      <alignment vertical="center" wrapText="1" readingOrder="2"/>
    </xf>
    <xf numFmtId="0" fontId="82" fillId="0" borderId="11" xfId="0" applyFont="1" applyBorder="1" applyAlignment="1">
      <alignment vertical="center" wrapText="1" readingOrder="2"/>
    </xf>
    <xf numFmtId="0" fontId="78" fillId="0" borderId="10" xfId="0" applyFont="1" applyBorder="1" applyAlignment="1">
      <alignment vertical="center" wrapText="1" readingOrder="1"/>
    </xf>
    <xf numFmtId="0" fontId="89" fillId="35" borderId="18" xfId="0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80" fontId="3" fillId="0" borderId="10" xfId="42" applyNumberFormat="1" applyFont="1" applyFill="1" applyBorder="1" applyAlignment="1">
      <alignment horizontal="left" vertical="center" wrapText="1"/>
    </xf>
    <xf numFmtId="180" fontId="3" fillId="0" borderId="16" xfId="42" applyNumberFormat="1" applyFont="1" applyFill="1" applyBorder="1" applyAlignment="1">
      <alignment horizontal="left" vertical="center" wrapText="1"/>
    </xf>
    <xf numFmtId="180" fontId="3" fillId="0" borderId="15" xfId="42" applyNumberFormat="1" applyFont="1" applyFill="1" applyBorder="1" applyAlignment="1">
      <alignment horizontal="left" vertical="center" wrapText="1"/>
    </xf>
    <xf numFmtId="175" fontId="3" fillId="0" borderId="16" xfId="0" applyNumberFormat="1" applyFont="1" applyFill="1" applyBorder="1" applyAlignment="1">
      <alignment horizontal="left" vertical="center" wrapText="1"/>
    </xf>
    <xf numFmtId="182" fontId="3" fillId="0" borderId="14" xfId="42" applyNumberFormat="1" applyFont="1" applyBorder="1" applyAlignment="1">
      <alignment vertical="center" wrapText="1"/>
    </xf>
    <xf numFmtId="182" fontId="3" fillId="0" borderId="13" xfId="42" applyNumberFormat="1" applyFont="1" applyBorder="1" applyAlignment="1">
      <alignment vertical="center" wrapText="1"/>
    </xf>
    <xf numFmtId="182" fontId="3" fillId="0" borderId="16" xfId="42" applyNumberFormat="1" applyFont="1" applyBorder="1" applyAlignment="1">
      <alignment vertical="center" wrapText="1"/>
    </xf>
    <xf numFmtId="182" fontId="3" fillId="7" borderId="20" xfId="42" applyNumberFormat="1" applyFont="1" applyFill="1" applyBorder="1" applyAlignment="1">
      <alignment horizontal="left" vertical="center" wrapText="1" readingOrder="1"/>
    </xf>
    <xf numFmtId="180" fontId="3" fillId="0" borderId="14" xfId="42" applyNumberFormat="1" applyFont="1" applyBorder="1" applyAlignment="1">
      <alignment horizontal="left" vertical="center" wrapText="1"/>
    </xf>
    <xf numFmtId="180" fontId="3" fillId="0" borderId="13" xfId="42" applyNumberFormat="1" applyFont="1" applyBorder="1" applyAlignment="1">
      <alignment vertical="center" wrapText="1"/>
    </xf>
    <xf numFmtId="180" fontId="3" fillId="0" borderId="15" xfId="42" applyNumberFormat="1" applyFont="1" applyBorder="1" applyAlignment="1">
      <alignment horizontal="left" vertical="center" wrapText="1"/>
    </xf>
    <xf numFmtId="3" fontId="3" fillId="0" borderId="13" xfId="42" applyNumberFormat="1" applyFont="1" applyBorder="1" applyAlignment="1">
      <alignment vertical="center" wrapText="1"/>
    </xf>
    <xf numFmtId="3" fontId="3" fillId="0" borderId="12" xfId="42" applyNumberFormat="1" applyFont="1" applyBorder="1" applyAlignment="1">
      <alignment horizontal="left" vertical="center" wrapText="1"/>
    </xf>
    <xf numFmtId="2" fontId="3" fillId="0" borderId="14" xfId="42" applyNumberFormat="1" applyFont="1" applyBorder="1" applyAlignment="1">
      <alignment horizontal="left" vertical="center" wrapText="1"/>
    </xf>
    <xf numFmtId="2" fontId="3" fillId="0" borderId="13" xfId="42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7" borderId="20" xfId="42" applyNumberFormat="1" applyFont="1" applyFill="1" applyBorder="1" applyAlignment="1">
      <alignment horizontal="left" vertical="center" wrapText="1"/>
    </xf>
    <xf numFmtId="1" fontId="88" fillId="0" borderId="12" xfId="0" applyNumberFormat="1" applyFont="1" applyFill="1" applyBorder="1" applyAlignment="1">
      <alignment vertical="center" wrapText="1"/>
    </xf>
    <xf numFmtId="1" fontId="88" fillId="7" borderId="20" xfId="0" applyNumberFormat="1" applyFont="1" applyFill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87" fillId="0" borderId="18" xfId="0" applyFont="1" applyBorder="1" applyAlignment="1">
      <alignment horizontal="right" vertical="center" readingOrder="2"/>
    </xf>
    <xf numFmtId="0" fontId="3" fillId="0" borderId="21" xfId="0" applyFont="1" applyBorder="1" applyAlignment="1">
      <alignment vertical="center" wrapText="1"/>
    </xf>
    <xf numFmtId="0" fontId="87" fillId="0" borderId="0" xfId="0" applyFont="1" applyAlignment="1">
      <alignment horizontal="right" vertical="center" readingOrder="2"/>
    </xf>
    <xf numFmtId="0" fontId="13" fillId="0" borderId="0" xfId="0" applyFont="1" applyAlignment="1">
      <alignment readingOrder="2"/>
    </xf>
    <xf numFmtId="3" fontId="88" fillId="0" borderId="21" xfId="0" applyNumberFormat="1" applyFont="1" applyBorder="1" applyAlignment="1">
      <alignment vertical="center" wrapText="1"/>
    </xf>
    <xf numFmtId="1" fontId="88" fillId="0" borderId="21" xfId="0" applyNumberFormat="1" applyFont="1" applyBorder="1" applyAlignment="1">
      <alignment vertical="center" wrapText="1"/>
    </xf>
    <xf numFmtId="3" fontId="88" fillId="0" borderId="21" xfId="0" applyNumberFormat="1" applyFont="1" applyBorder="1" applyAlignment="1">
      <alignment horizontal="right" vertical="center" wrapText="1"/>
    </xf>
    <xf numFmtId="0" fontId="87" fillId="0" borderId="0" xfId="58" applyFont="1" applyBorder="1" applyAlignment="1">
      <alignment horizontal="right" vertical="center" wrapText="1" readingOrder="2"/>
      <protection/>
    </xf>
    <xf numFmtId="2" fontId="88" fillId="0" borderId="12" xfId="0" applyNumberFormat="1" applyFont="1" applyFill="1" applyBorder="1" applyAlignment="1">
      <alignment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87" fillId="0" borderId="18" xfId="0" applyFont="1" applyBorder="1" applyAlignment="1">
      <alignment horizontal="right" vertical="center" readingOrder="2"/>
    </xf>
    <xf numFmtId="0" fontId="89" fillId="35" borderId="18" xfId="0" applyFont="1" applyFill="1" applyBorder="1" applyAlignment="1">
      <alignment horizontal="center" vertical="center" wrapText="1"/>
    </xf>
    <xf numFmtId="0" fontId="89" fillId="35" borderId="19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left" vertical="center" wrapText="1"/>
    </xf>
    <xf numFmtId="180" fontId="3" fillId="7" borderId="20" xfId="0" applyNumberFormat="1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left" vertical="center" wrapText="1"/>
    </xf>
    <xf numFmtId="180" fontId="3" fillId="0" borderId="15" xfId="0" applyNumberFormat="1" applyFont="1" applyFill="1" applyBorder="1" applyAlignment="1">
      <alignment horizontal="left" vertical="center" wrapText="1"/>
    </xf>
    <xf numFmtId="0" fontId="87" fillId="0" borderId="0" xfId="0" applyFont="1" applyAlignment="1">
      <alignment horizontal="right" vertical="center" readingOrder="2"/>
    </xf>
    <xf numFmtId="179" fontId="3" fillId="36" borderId="13" xfId="42" applyNumberFormat="1" applyFont="1" applyFill="1" applyBorder="1" applyAlignment="1">
      <alignment horizontal="right" vertical="center" wrapText="1"/>
    </xf>
    <xf numFmtId="180" fontId="3" fillId="0" borderId="13" xfId="42" applyNumberFormat="1" applyFont="1" applyFill="1" applyBorder="1" applyAlignment="1">
      <alignment horizontal="right" vertical="center" wrapText="1"/>
    </xf>
    <xf numFmtId="3" fontId="88" fillId="0" borderId="15" xfId="0" applyNumberFormat="1" applyFont="1" applyBorder="1" applyAlignment="1">
      <alignment vertical="center" wrapText="1"/>
    </xf>
    <xf numFmtId="3" fontId="88" fillId="0" borderId="15" xfId="0" applyNumberFormat="1" applyFont="1" applyBorder="1" applyAlignment="1">
      <alignment horizontal="right" vertical="center" wrapText="1"/>
    </xf>
    <xf numFmtId="3" fontId="88" fillId="0" borderId="13" xfId="0" applyNumberFormat="1" applyFont="1" applyBorder="1" applyAlignment="1">
      <alignment horizontal="right" vertical="center"/>
    </xf>
    <xf numFmtId="1" fontId="88" fillId="0" borderId="13" xfId="0" applyNumberFormat="1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88" fillId="0" borderId="12" xfId="0" applyNumberFormat="1" applyFont="1" applyBorder="1" applyAlignment="1">
      <alignment vertical="center"/>
    </xf>
    <xf numFmtId="3" fontId="88" fillId="0" borderId="12" xfId="0" applyNumberFormat="1" applyFont="1" applyBorder="1" applyAlignment="1">
      <alignment horizontal="right" vertical="center"/>
    </xf>
    <xf numFmtId="176" fontId="17" fillId="0" borderId="0" xfId="42" applyNumberFormat="1" applyFont="1" applyAlignment="1">
      <alignment/>
    </xf>
    <xf numFmtId="176" fontId="17" fillId="0" borderId="0" xfId="0" applyNumberFormat="1" applyFont="1" applyAlignment="1">
      <alignment/>
    </xf>
    <xf numFmtId="0" fontId="78" fillId="0" borderId="10" xfId="0" applyFont="1" applyBorder="1" applyAlignment="1">
      <alignment vertical="center"/>
    </xf>
    <xf numFmtId="3" fontId="88" fillId="0" borderId="13" xfId="42" applyNumberFormat="1" applyFont="1" applyFill="1" applyBorder="1" applyAlignment="1">
      <alignment vertical="center" wrapText="1"/>
    </xf>
    <xf numFmtId="3" fontId="88" fillId="0" borderId="12" xfId="42" applyNumberFormat="1" applyFont="1" applyFill="1" applyBorder="1" applyAlignment="1">
      <alignment vertical="center" wrapText="1"/>
    </xf>
    <xf numFmtId="3" fontId="88" fillId="7" borderId="20" xfId="42" applyNumberFormat="1" applyFont="1" applyFill="1" applyBorder="1" applyAlignment="1">
      <alignment vertical="center" wrapText="1"/>
    </xf>
    <xf numFmtId="3" fontId="88" fillId="0" borderId="15" xfId="42" applyNumberFormat="1" applyFont="1" applyBorder="1" applyAlignment="1">
      <alignment vertical="center" wrapText="1"/>
    </xf>
    <xf numFmtId="3" fontId="88" fillId="0" borderId="21" xfId="42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1" fontId="3" fillId="7" borderId="20" xfId="0" applyNumberFormat="1" applyFont="1" applyFill="1" applyBorder="1" applyAlignment="1">
      <alignment vertical="center" wrapText="1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176" fontId="88" fillId="0" borderId="0" xfId="0" applyNumberFormat="1" applyFont="1" applyFill="1" applyBorder="1" applyAlignment="1">
      <alignment vertical="center" wrapText="1"/>
    </xf>
    <xf numFmtId="3" fontId="3" fillId="0" borderId="13" xfId="42" applyNumberFormat="1" applyFont="1" applyFill="1" applyBorder="1" applyAlignment="1">
      <alignment horizontal="left" vertical="center" wrapText="1"/>
    </xf>
    <xf numFmtId="0" fontId="87" fillId="0" borderId="0" xfId="0" applyFont="1" applyBorder="1" applyAlignment="1">
      <alignment horizontal="right" vertical="center" readingOrder="2"/>
    </xf>
    <xf numFmtId="176" fontId="88" fillId="0" borderId="12" xfId="0" applyNumberFormat="1" applyFont="1" applyFill="1" applyBorder="1" applyAlignment="1">
      <alignment horizontal="right" vertical="center" wrapText="1"/>
    </xf>
    <xf numFmtId="1" fontId="17" fillId="0" borderId="0" xfId="42" applyNumberFormat="1" applyFont="1" applyAlignment="1">
      <alignment/>
    </xf>
    <xf numFmtId="1" fontId="17" fillId="0" borderId="0" xfId="0" applyNumberFormat="1" applyFont="1" applyAlignment="1">
      <alignment/>
    </xf>
    <xf numFmtId="0" fontId="89" fillId="35" borderId="17" xfId="0" applyFont="1" applyFill="1" applyBorder="1" applyAlignment="1">
      <alignment horizontal="center" vertical="center" wrapText="1"/>
    </xf>
    <xf numFmtId="0" fontId="89" fillId="35" borderId="18" xfId="0" applyFont="1" applyFill="1" applyBorder="1" applyAlignment="1">
      <alignment horizontal="center" vertical="center" wrapText="1"/>
    </xf>
    <xf numFmtId="0" fontId="89" fillId="35" borderId="19" xfId="0" applyFont="1" applyFill="1" applyBorder="1" applyAlignment="1">
      <alignment horizontal="center"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89" fillId="35" borderId="19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right" vertical="center" wrapText="1"/>
    </xf>
    <xf numFmtId="0" fontId="87" fillId="0" borderId="0" xfId="0" applyFont="1" applyAlignment="1">
      <alignment horizontal="right" vertical="center" wrapText="1" readingOrder="2"/>
    </xf>
    <xf numFmtId="20" fontId="87" fillId="0" borderId="0" xfId="0" applyNumberFormat="1" applyFont="1" applyBorder="1" applyAlignment="1">
      <alignment horizontal="right" vertical="top" wrapText="1"/>
    </xf>
    <xf numFmtId="0" fontId="78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horizontal="right" vertical="center" wrapText="1" readingOrder="1"/>
    </xf>
    <xf numFmtId="0" fontId="8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" fontId="87" fillId="0" borderId="0" xfId="0" applyNumberFormat="1" applyFont="1" applyBorder="1" applyAlignment="1">
      <alignment horizontal="right" vertical="center" wrapText="1" readingOrder="2"/>
    </xf>
    <xf numFmtId="0" fontId="89" fillId="3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8" fillId="0" borderId="0" xfId="0" applyFont="1" applyAlignment="1">
      <alignment horizontal="right" vertical="center" wrapText="1"/>
    </xf>
    <xf numFmtId="0" fontId="87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9" fillId="34" borderId="18" xfId="0" applyFont="1" applyFill="1" applyBorder="1" applyAlignment="1">
      <alignment horizontal="right" vertical="center" wrapText="1"/>
    </xf>
    <xf numFmtId="0" fontId="89" fillId="34" borderId="19" xfId="0" applyFont="1" applyFill="1" applyBorder="1" applyAlignment="1">
      <alignment horizontal="right" vertical="center" wrapText="1"/>
    </xf>
    <xf numFmtId="0" fontId="78" fillId="0" borderId="0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75" fillId="0" borderId="11" xfId="0" applyFont="1" applyBorder="1" applyAlignment="1">
      <alignment horizontal="left" vertical="center" wrapText="1" readingOrder="2"/>
    </xf>
    <xf numFmtId="0" fontId="87" fillId="0" borderId="18" xfId="0" applyFont="1" applyBorder="1" applyAlignment="1">
      <alignment horizontal="right" vertical="center" readingOrder="2"/>
    </xf>
    <xf numFmtId="0" fontId="87" fillId="0" borderId="0" xfId="58" applyFont="1" applyBorder="1" applyAlignment="1">
      <alignment horizontal="right" vertical="center" wrapText="1" readingOrder="2"/>
      <protection/>
    </xf>
    <xf numFmtId="0" fontId="87" fillId="0" borderId="0" xfId="0" applyFont="1" applyBorder="1" applyAlignment="1">
      <alignment horizontal="right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محافظات (بغداد، بابل، المثنى وكركوك) لسنة 2020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4"/>
          <c:w val="0.98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5!$L$6:$M$12</c:f>
              <c:multiLvlStrCache/>
            </c:multiLvlStrRef>
          </c:cat>
          <c:val>
            <c:numRef>
              <c:f>5!$N$6:$N$12</c:f>
              <c:numCache/>
            </c:numRef>
          </c:val>
          <c:shape val="box"/>
        </c:ser>
        <c:shape val="box"/>
        <c:axId val="54499235"/>
        <c:axId val="20731068"/>
      </c:bar3D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لمعدل السنوي لتراكيز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حسب المحطات لسنة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5"/>
      <c:hPercent val="26"/>
      <c:rotY val="5"/>
      <c:depthPercent val="100"/>
      <c:rAngAx val="1"/>
    </c:view3D>
    <c:plotArea>
      <c:layout>
        <c:manualLayout>
          <c:xMode val="edge"/>
          <c:yMode val="edge"/>
          <c:x val="0.09025"/>
          <c:y val="0.009"/>
          <c:w val="0.866"/>
          <c:h val="0.97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5!$G$3</c:f>
              <c:strCache>
                <c:ptCount val="1"/>
                <c:pt idx="0">
                  <c:v>الدقائق العالقة        (PM2.5)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5!$L$19:$M$22</c:f>
              <c:multiLvlStrCache/>
            </c:multiLvlStrRef>
          </c:cat>
          <c:val>
            <c:numRef>
              <c:f>5!$N$19:$N$22</c:f>
              <c:numCache/>
            </c:numRef>
          </c:val>
          <c:shape val="cylinder"/>
        </c:ser>
        <c:shape val="cylinder"/>
        <c:axId val="52361885"/>
        <c:axId val="1494918"/>
        <c:axId val="13454263"/>
      </c:bar3D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g/m³)</a:t>
                </a:r>
              </a:p>
            </c:rich>
          </c:tx>
          <c:layout>
            <c:manualLayout>
              <c:xMode val="factor"/>
              <c:yMode val="factor"/>
              <c:x val="-0.077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  <c:majorUnit val="20"/>
      </c:valAx>
      <c:serAx>
        <c:axId val="1345426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9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0.33725</cdr:y>
    </cdr:from>
    <cdr:to>
      <cdr:x>0.06625</cdr:x>
      <cdr:y>0.53075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1228725"/>
          <a:ext cx="39052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3</xdr:row>
      <xdr:rowOff>180975</xdr:rowOff>
    </xdr:from>
    <xdr:to>
      <xdr:col>24</xdr:col>
      <xdr:colOff>485775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13125450" y="1257300"/>
        <a:ext cx="5781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22</xdr:row>
      <xdr:rowOff>76200</xdr:rowOff>
    </xdr:from>
    <xdr:to>
      <xdr:col>15</xdr:col>
      <xdr:colOff>323850</xdr:colOff>
      <xdr:row>42</xdr:row>
      <xdr:rowOff>85725</xdr:rowOff>
    </xdr:to>
    <xdr:graphicFrame>
      <xdr:nvGraphicFramePr>
        <xdr:cNvPr id="2" name="Chart 1"/>
        <xdr:cNvGraphicFramePr/>
      </xdr:nvGraphicFramePr>
      <xdr:xfrm>
        <a:off x="7477125" y="6734175"/>
        <a:ext cx="57816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G45"/>
  <sheetViews>
    <sheetView rightToLeft="1" view="pageBreakPreview" zoomScaleSheetLayoutView="100" workbookViewId="0" topLeftCell="L13">
      <selection activeCell="AD25" sqref="AD25:AE25"/>
    </sheetView>
  </sheetViews>
  <sheetFormatPr defaultColWidth="9.140625" defaultRowHeight="12.75"/>
  <cols>
    <col min="1" max="1" width="16.140625" style="0" customWidth="1"/>
    <col min="2" max="2" width="12.00390625" style="0" customWidth="1"/>
    <col min="3" max="3" width="8.421875" style="0" customWidth="1"/>
    <col min="4" max="4" width="0.5625" style="0" hidden="1" customWidth="1"/>
    <col min="5" max="5" width="0.71875" style="0" customWidth="1"/>
    <col min="6" max="6" width="13.28125" style="0" customWidth="1"/>
    <col min="7" max="7" width="12.421875" style="0" customWidth="1"/>
    <col min="8" max="8" width="0.71875" style="0" customWidth="1"/>
    <col min="9" max="9" width="16.00390625" style="0" customWidth="1"/>
    <col min="10" max="10" width="0.71875" style="0" customWidth="1"/>
    <col min="11" max="11" width="14.421875" style="0" customWidth="1"/>
    <col min="12" max="12" width="0.71875" style="0" customWidth="1"/>
    <col min="13" max="13" width="12.421875" style="0" customWidth="1"/>
    <col min="14" max="14" width="0.71875" style="0" customWidth="1"/>
    <col min="15" max="15" width="14.140625" style="0" customWidth="1"/>
    <col min="16" max="16" width="0.71875" style="0" customWidth="1"/>
    <col min="17" max="17" width="14.57421875" style="0" customWidth="1"/>
    <col min="18" max="18" width="13.8515625" style="0" customWidth="1"/>
    <col min="19" max="19" width="11.57421875" style="0" customWidth="1"/>
    <col min="20" max="20" width="8.7109375" style="0" customWidth="1"/>
    <col min="21" max="21" width="9.140625" style="0" customWidth="1"/>
    <col min="22" max="22" width="9.00390625" style="0" customWidth="1"/>
    <col min="23" max="23" width="8.28125" style="0" customWidth="1"/>
    <col min="24" max="24" width="0.71875" style="0" customWidth="1"/>
    <col min="25" max="25" width="10.57421875" style="0" customWidth="1"/>
    <col min="26" max="26" width="10.421875" style="0" customWidth="1"/>
    <col min="27" max="27" width="9.57421875" style="0" customWidth="1"/>
    <col min="28" max="28" width="8.8515625" style="0" customWidth="1"/>
    <col min="29" max="29" width="0.71875" style="0" customWidth="1"/>
    <col min="30" max="30" width="8.7109375" style="0" customWidth="1"/>
    <col min="31" max="31" width="13.8515625" style="0" customWidth="1"/>
  </cols>
  <sheetData>
    <row r="1" spans="1:33" s="83" customFormat="1" ht="21" customHeight="1">
      <c r="A1" s="251" t="s">
        <v>102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 t="s">
        <v>102</v>
      </c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13"/>
      <c r="AG1" s="13"/>
    </row>
    <row r="2" spans="9:17" ht="17.25" customHeight="1" hidden="1" thickBot="1">
      <c r="I2" s="10"/>
      <c r="J2" s="10"/>
      <c r="K2" s="10"/>
      <c r="L2" s="10"/>
      <c r="M2" s="10"/>
      <c r="N2" s="10"/>
      <c r="O2" s="10"/>
      <c r="P2" s="10"/>
      <c r="Q2" s="10"/>
    </row>
    <row r="3" spans="1:31" s="83" customFormat="1" ht="15" customHeight="1">
      <c r="A3" s="13" t="s">
        <v>65</v>
      </c>
      <c r="K3" s="111"/>
      <c r="L3" s="111"/>
      <c r="O3" s="111"/>
      <c r="P3" s="111"/>
      <c r="Q3" s="111" t="s">
        <v>30</v>
      </c>
      <c r="R3" s="252" t="s">
        <v>64</v>
      </c>
      <c r="S3" s="252"/>
      <c r="AE3" s="111" t="s">
        <v>30</v>
      </c>
    </row>
    <row r="4" spans="1:18" ht="2.25" customHeight="1" thickBot="1">
      <c r="A4" s="40"/>
      <c r="K4" s="15"/>
      <c r="L4" s="15"/>
      <c r="M4" s="15"/>
      <c r="N4" s="15"/>
      <c r="O4" s="15"/>
      <c r="P4" s="15"/>
      <c r="Q4" s="15"/>
      <c r="R4" s="41"/>
    </row>
    <row r="5" spans="1:31" ht="24.75" customHeight="1" thickTop="1">
      <c r="A5" s="241" t="s">
        <v>20</v>
      </c>
      <c r="B5" s="238" t="s">
        <v>33</v>
      </c>
      <c r="C5" s="238"/>
      <c r="D5" s="239"/>
      <c r="E5" s="204"/>
      <c r="F5" s="239" t="s">
        <v>58</v>
      </c>
      <c r="G5" s="239"/>
      <c r="H5" s="239"/>
      <c r="I5" s="131" t="s">
        <v>32</v>
      </c>
      <c r="J5" s="239"/>
      <c r="K5" s="131" t="s">
        <v>31</v>
      </c>
      <c r="L5" s="239"/>
      <c r="M5" s="131" t="s">
        <v>73</v>
      </c>
      <c r="N5" s="239"/>
      <c r="O5" s="168" t="s">
        <v>3</v>
      </c>
      <c r="P5" s="239"/>
      <c r="Q5" s="168" t="s">
        <v>17</v>
      </c>
      <c r="R5" s="241" t="s">
        <v>20</v>
      </c>
      <c r="S5" s="238" t="s">
        <v>62</v>
      </c>
      <c r="T5" s="238"/>
      <c r="U5" s="238"/>
      <c r="V5" s="238"/>
      <c r="W5" s="238"/>
      <c r="X5" s="239"/>
      <c r="Y5" s="239" t="s">
        <v>15</v>
      </c>
      <c r="Z5" s="239"/>
      <c r="AA5" s="239"/>
      <c r="AB5" s="239"/>
      <c r="AC5" s="90"/>
      <c r="AD5" s="238" t="s">
        <v>18</v>
      </c>
      <c r="AE5" s="238"/>
    </row>
    <row r="6" spans="1:31" ht="26.25" customHeight="1">
      <c r="A6" s="242"/>
      <c r="B6" s="105" t="s">
        <v>0</v>
      </c>
      <c r="C6" s="105" t="s">
        <v>2</v>
      </c>
      <c r="D6" s="240"/>
      <c r="E6" s="205"/>
      <c r="F6" s="123" t="s">
        <v>41</v>
      </c>
      <c r="G6" s="105" t="s">
        <v>2</v>
      </c>
      <c r="H6" s="240"/>
      <c r="I6" s="123" t="s">
        <v>41</v>
      </c>
      <c r="J6" s="240"/>
      <c r="K6" s="105" t="s">
        <v>41</v>
      </c>
      <c r="L6" s="240"/>
      <c r="M6" s="105" t="s">
        <v>41</v>
      </c>
      <c r="N6" s="240"/>
      <c r="O6" s="123" t="s">
        <v>4</v>
      </c>
      <c r="P6" s="240"/>
      <c r="Q6" s="123" t="s">
        <v>4</v>
      </c>
      <c r="R6" s="242"/>
      <c r="S6" s="123" t="s">
        <v>4</v>
      </c>
      <c r="T6" s="109" t="s">
        <v>38</v>
      </c>
      <c r="U6" s="109" t="s">
        <v>28</v>
      </c>
      <c r="V6" s="109" t="s">
        <v>89</v>
      </c>
      <c r="W6" s="109" t="s">
        <v>75</v>
      </c>
      <c r="X6" s="240"/>
      <c r="Y6" s="109" t="s">
        <v>16</v>
      </c>
      <c r="Z6" s="109" t="s">
        <v>4</v>
      </c>
      <c r="AA6" s="109" t="s">
        <v>28</v>
      </c>
      <c r="AB6" s="110" t="s">
        <v>44</v>
      </c>
      <c r="AC6" s="91"/>
      <c r="AD6" s="109" t="s">
        <v>28</v>
      </c>
      <c r="AE6" s="109" t="s">
        <v>4</v>
      </c>
    </row>
    <row r="7" spans="1:31" ht="24.75" customHeight="1">
      <c r="A7" s="55" t="s">
        <v>5</v>
      </c>
      <c r="B7" s="172">
        <v>84074201</v>
      </c>
      <c r="C7" s="206">
        <v>119</v>
      </c>
      <c r="D7" s="157"/>
      <c r="E7" s="157"/>
      <c r="F7" s="208">
        <v>12532741</v>
      </c>
      <c r="G7" s="208">
        <v>32336</v>
      </c>
      <c r="H7" s="157"/>
      <c r="I7" s="118">
        <v>16709225</v>
      </c>
      <c r="J7" s="118"/>
      <c r="K7" s="75">
        <v>27058074</v>
      </c>
      <c r="L7" s="62"/>
      <c r="M7" s="75">
        <v>1194393</v>
      </c>
      <c r="N7" s="62"/>
      <c r="O7" s="75">
        <v>20759000</v>
      </c>
      <c r="P7" s="62"/>
      <c r="Q7" s="75">
        <v>36289288</v>
      </c>
      <c r="R7" s="55" t="s">
        <v>5</v>
      </c>
      <c r="S7" s="121">
        <v>14730424</v>
      </c>
      <c r="T7" s="121">
        <v>734</v>
      </c>
      <c r="U7" s="121">
        <v>580</v>
      </c>
      <c r="V7" s="121">
        <v>2059</v>
      </c>
      <c r="W7" s="121">
        <v>711</v>
      </c>
      <c r="X7" s="70"/>
      <c r="Y7" s="121">
        <v>25512</v>
      </c>
      <c r="Z7" s="76">
        <v>524713</v>
      </c>
      <c r="AA7" s="74">
        <v>794</v>
      </c>
      <c r="AB7" s="74">
        <v>3829</v>
      </c>
      <c r="AC7" s="66"/>
      <c r="AD7" s="74">
        <v>470</v>
      </c>
      <c r="AE7" s="74">
        <v>5070458</v>
      </c>
    </row>
    <row r="8" spans="1:31" ht="24.75" customHeight="1">
      <c r="A8" s="53" t="s">
        <v>6</v>
      </c>
      <c r="B8" s="76">
        <v>71501303</v>
      </c>
      <c r="C8" s="206">
        <v>97</v>
      </c>
      <c r="D8" s="61"/>
      <c r="E8" s="61"/>
      <c r="F8" s="206">
        <v>13361575</v>
      </c>
      <c r="G8" s="206">
        <v>16805</v>
      </c>
      <c r="H8" s="61"/>
      <c r="I8" s="119">
        <v>15974771</v>
      </c>
      <c r="J8" s="119"/>
      <c r="K8" s="76">
        <v>26947875</v>
      </c>
      <c r="L8" s="64"/>
      <c r="M8" s="76">
        <v>1257539</v>
      </c>
      <c r="N8" s="64"/>
      <c r="O8" s="76">
        <v>19581000</v>
      </c>
      <c r="P8" s="64"/>
      <c r="Q8" s="76">
        <v>39447048</v>
      </c>
      <c r="R8" s="53" t="s">
        <v>6</v>
      </c>
      <c r="S8" s="121">
        <v>14136658</v>
      </c>
      <c r="T8" s="121">
        <v>251</v>
      </c>
      <c r="U8" s="121">
        <v>583</v>
      </c>
      <c r="V8" s="121">
        <v>1692</v>
      </c>
      <c r="W8" s="121">
        <v>593</v>
      </c>
      <c r="X8" s="70"/>
      <c r="Y8" s="121">
        <v>26673</v>
      </c>
      <c r="Z8" s="76">
        <v>519952</v>
      </c>
      <c r="AA8" s="76">
        <v>755</v>
      </c>
      <c r="AB8" s="76">
        <v>3231</v>
      </c>
      <c r="AC8" s="64"/>
      <c r="AD8" s="76">
        <v>460</v>
      </c>
      <c r="AE8" s="76">
        <v>4356746</v>
      </c>
    </row>
    <row r="9" spans="1:31" ht="24.75" customHeight="1">
      <c r="A9" s="53" t="s">
        <v>7</v>
      </c>
      <c r="B9" s="76">
        <v>67508565</v>
      </c>
      <c r="C9" s="206">
        <v>54</v>
      </c>
      <c r="D9" s="61"/>
      <c r="E9" s="61"/>
      <c r="F9" s="233">
        <v>13670228</v>
      </c>
      <c r="G9" s="233">
        <v>18189</v>
      </c>
      <c r="H9" s="61"/>
      <c r="I9" s="119">
        <v>15594854</v>
      </c>
      <c r="J9" s="119"/>
      <c r="K9" s="76">
        <v>26847592</v>
      </c>
      <c r="L9" s="64"/>
      <c r="M9" s="76">
        <v>826561</v>
      </c>
      <c r="N9" s="64"/>
      <c r="O9" s="76">
        <v>18629000</v>
      </c>
      <c r="P9" s="64"/>
      <c r="Q9" s="76">
        <v>41095143</v>
      </c>
      <c r="R9" s="53" t="s">
        <v>7</v>
      </c>
      <c r="S9" s="121">
        <v>14160949</v>
      </c>
      <c r="T9" s="121">
        <v>833</v>
      </c>
      <c r="U9" s="121">
        <v>429</v>
      </c>
      <c r="V9" s="121">
        <v>1810</v>
      </c>
      <c r="W9" s="121">
        <v>984</v>
      </c>
      <c r="X9" s="70"/>
      <c r="Y9" s="121">
        <v>26636</v>
      </c>
      <c r="Z9" s="76">
        <v>395434</v>
      </c>
      <c r="AA9" s="76">
        <v>771</v>
      </c>
      <c r="AB9" s="76">
        <v>2565</v>
      </c>
      <c r="AC9" s="64"/>
      <c r="AD9" s="76">
        <v>530</v>
      </c>
      <c r="AE9" s="76">
        <v>3612878</v>
      </c>
    </row>
    <row r="10" spans="1:31" ht="24.75" customHeight="1">
      <c r="A10" s="53" t="s">
        <v>8</v>
      </c>
      <c r="B10" s="74">
        <v>55473683</v>
      </c>
      <c r="C10" s="206">
        <v>5</v>
      </c>
      <c r="D10" s="61"/>
      <c r="E10" s="61"/>
      <c r="F10" s="206">
        <v>15125429</v>
      </c>
      <c r="G10" s="206">
        <v>14391</v>
      </c>
      <c r="H10" s="61"/>
      <c r="I10" s="119">
        <v>15931146</v>
      </c>
      <c r="J10" s="119"/>
      <c r="K10" s="76">
        <v>26739943</v>
      </c>
      <c r="L10" s="64"/>
      <c r="M10" s="212" t="s">
        <v>71</v>
      </c>
      <c r="N10" s="64"/>
      <c r="O10" s="76">
        <v>15821000</v>
      </c>
      <c r="P10" s="64"/>
      <c r="Q10" s="76">
        <v>39862398</v>
      </c>
      <c r="R10" s="53" t="s">
        <v>8</v>
      </c>
      <c r="S10" s="121">
        <v>13099869</v>
      </c>
      <c r="T10" s="121">
        <v>554</v>
      </c>
      <c r="U10" s="121">
        <v>413</v>
      </c>
      <c r="V10" s="121">
        <v>2400</v>
      </c>
      <c r="W10" s="121">
        <v>989</v>
      </c>
      <c r="X10" s="70"/>
      <c r="Y10" s="121">
        <v>16557</v>
      </c>
      <c r="Z10" s="76">
        <v>283504</v>
      </c>
      <c r="AA10" s="76">
        <v>671</v>
      </c>
      <c r="AB10" s="76">
        <v>2189</v>
      </c>
      <c r="AC10" s="64"/>
      <c r="AD10" s="76">
        <v>450</v>
      </c>
      <c r="AE10" s="76">
        <v>3041874</v>
      </c>
    </row>
    <row r="11" spans="1:31" ht="24.75" customHeight="1">
      <c r="A11" s="53" t="s">
        <v>9</v>
      </c>
      <c r="B11" s="76">
        <v>69688992</v>
      </c>
      <c r="C11" s="206">
        <v>17</v>
      </c>
      <c r="D11" s="61"/>
      <c r="E11" s="61"/>
      <c r="F11" s="206">
        <v>12557377</v>
      </c>
      <c r="G11" s="206">
        <v>9232</v>
      </c>
      <c r="H11" s="61"/>
      <c r="I11" s="119">
        <v>17563774</v>
      </c>
      <c r="J11" s="119"/>
      <c r="K11" s="76">
        <v>25214164</v>
      </c>
      <c r="L11" s="64"/>
      <c r="M11" s="212" t="s">
        <v>71</v>
      </c>
      <c r="N11" s="64"/>
      <c r="O11" s="76">
        <v>20410000</v>
      </c>
      <c r="P11" s="64"/>
      <c r="Q11" s="76">
        <v>36247100</v>
      </c>
      <c r="R11" s="53" t="s">
        <v>9</v>
      </c>
      <c r="S11" s="121">
        <v>12836070</v>
      </c>
      <c r="T11" s="121">
        <v>561</v>
      </c>
      <c r="U11" s="121">
        <v>293</v>
      </c>
      <c r="V11" s="121">
        <v>717</v>
      </c>
      <c r="W11" s="121">
        <v>843</v>
      </c>
      <c r="X11" s="70"/>
      <c r="Y11" s="121">
        <v>20995</v>
      </c>
      <c r="Z11" s="76">
        <v>299040</v>
      </c>
      <c r="AA11" s="76">
        <v>692</v>
      </c>
      <c r="AB11" s="76">
        <v>2249</v>
      </c>
      <c r="AC11" s="64"/>
      <c r="AD11" s="76">
        <v>500</v>
      </c>
      <c r="AE11" s="76">
        <v>2958333</v>
      </c>
    </row>
    <row r="12" spans="1:31" ht="24.75" customHeight="1">
      <c r="A12" s="53" t="s">
        <v>10</v>
      </c>
      <c r="B12" s="76">
        <v>68244814</v>
      </c>
      <c r="C12" s="206">
        <v>8</v>
      </c>
      <c r="D12" s="61"/>
      <c r="E12" s="61"/>
      <c r="F12" s="206">
        <v>12822139</v>
      </c>
      <c r="G12" s="206">
        <v>9410</v>
      </c>
      <c r="H12" s="61"/>
      <c r="I12" s="119">
        <v>17197092</v>
      </c>
      <c r="J12" s="119"/>
      <c r="K12" s="76">
        <v>23771671</v>
      </c>
      <c r="L12" s="64"/>
      <c r="M12" s="212" t="s">
        <v>71</v>
      </c>
      <c r="N12" s="64"/>
      <c r="O12" s="76">
        <v>19283000</v>
      </c>
      <c r="P12" s="64"/>
      <c r="Q12" s="76">
        <v>32631067</v>
      </c>
      <c r="R12" s="53" t="s">
        <v>10</v>
      </c>
      <c r="S12" s="121">
        <v>12474674</v>
      </c>
      <c r="T12" s="121">
        <v>834</v>
      </c>
      <c r="U12" s="121">
        <v>451</v>
      </c>
      <c r="V12" s="121">
        <v>750</v>
      </c>
      <c r="W12" s="121">
        <v>790</v>
      </c>
      <c r="X12" s="70"/>
      <c r="Y12" s="121">
        <v>19092</v>
      </c>
      <c r="Z12" s="76">
        <v>279128</v>
      </c>
      <c r="AA12" s="76">
        <v>647</v>
      </c>
      <c r="AB12" s="76">
        <v>1837</v>
      </c>
      <c r="AC12" s="64"/>
      <c r="AD12" s="76">
        <v>515</v>
      </c>
      <c r="AE12" s="76">
        <v>3166054</v>
      </c>
    </row>
    <row r="13" spans="1:31" ht="24.75" customHeight="1">
      <c r="A13" s="53" t="s">
        <v>11</v>
      </c>
      <c r="B13" s="76">
        <v>68256817</v>
      </c>
      <c r="C13" s="206">
        <v>19</v>
      </c>
      <c r="D13" s="61"/>
      <c r="E13" s="61"/>
      <c r="F13" s="206">
        <v>12358876</v>
      </c>
      <c r="G13" s="206">
        <v>17077</v>
      </c>
      <c r="H13" s="61"/>
      <c r="I13" s="119">
        <v>17909831</v>
      </c>
      <c r="J13" s="119"/>
      <c r="K13" s="76">
        <v>24829462</v>
      </c>
      <c r="L13" s="64"/>
      <c r="M13" s="212" t="s">
        <v>71</v>
      </c>
      <c r="N13" s="64"/>
      <c r="O13" s="76">
        <v>18591000</v>
      </c>
      <c r="P13" s="64"/>
      <c r="Q13" s="76">
        <v>36972299</v>
      </c>
      <c r="R13" s="53" t="s">
        <v>11</v>
      </c>
      <c r="S13" s="121">
        <v>12385023</v>
      </c>
      <c r="T13" s="121">
        <v>568</v>
      </c>
      <c r="U13" s="121">
        <v>552</v>
      </c>
      <c r="V13" s="121">
        <v>310</v>
      </c>
      <c r="W13" s="121">
        <v>844</v>
      </c>
      <c r="X13" s="70"/>
      <c r="Y13" s="121">
        <v>22379</v>
      </c>
      <c r="Z13" s="76">
        <v>395181</v>
      </c>
      <c r="AA13" s="76">
        <v>1744</v>
      </c>
      <c r="AB13" s="76">
        <v>2337</v>
      </c>
      <c r="AC13" s="64"/>
      <c r="AD13" s="76">
        <v>475</v>
      </c>
      <c r="AE13" s="76">
        <v>3414335</v>
      </c>
    </row>
    <row r="14" spans="1:31" ht="24.75" customHeight="1">
      <c r="A14" s="53" t="s">
        <v>12</v>
      </c>
      <c r="B14" s="76">
        <v>63768543</v>
      </c>
      <c r="C14" s="206">
        <v>4</v>
      </c>
      <c r="D14" s="61"/>
      <c r="E14" s="61"/>
      <c r="F14" s="206">
        <v>10959742</v>
      </c>
      <c r="G14" s="206">
        <v>6831</v>
      </c>
      <c r="H14" s="61"/>
      <c r="I14" s="119">
        <v>17113024</v>
      </c>
      <c r="J14" s="119"/>
      <c r="K14" s="76">
        <v>25347875</v>
      </c>
      <c r="L14" s="64"/>
      <c r="M14" s="76">
        <v>603993</v>
      </c>
      <c r="N14" s="64"/>
      <c r="O14" s="76">
        <v>18241000</v>
      </c>
      <c r="P14" s="64"/>
      <c r="Q14" s="76">
        <v>38877587</v>
      </c>
      <c r="R14" s="53" t="s">
        <v>12</v>
      </c>
      <c r="S14" s="121">
        <v>12534338</v>
      </c>
      <c r="T14" s="121">
        <v>167</v>
      </c>
      <c r="U14" s="121">
        <v>603</v>
      </c>
      <c r="V14" s="121">
        <v>1545</v>
      </c>
      <c r="W14" s="121">
        <v>927</v>
      </c>
      <c r="X14" s="70"/>
      <c r="Y14" s="121">
        <v>21858</v>
      </c>
      <c r="Z14" s="76">
        <v>450720</v>
      </c>
      <c r="AA14" s="76">
        <v>659</v>
      </c>
      <c r="AB14" s="76">
        <v>2424</v>
      </c>
      <c r="AC14" s="64"/>
      <c r="AD14" s="76">
        <v>505</v>
      </c>
      <c r="AE14" s="76">
        <v>3701561</v>
      </c>
    </row>
    <row r="15" spans="1:31" ht="24.75" customHeight="1">
      <c r="A15" s="53" t="s">
        <v>24</v>
      </c>
      <c r="B15" s="76">
        <v>54131873</v>
      </c>
      <c r="C15" s="206">
        <v>24</v>
      </c>
      <c r="D15" s="61"/>
      <c r="E15" s="61"/>
      <c r="F15" s="206">
        <v>10932841</v>
      </c>
      <c r="G15" s="206">
        <v>10155</v>
      </c>
      <c r="H15" s="61"/>
      <c r="I15" s="119">
        <v>16094601</v>
      </c>
      <c r="J15" s="119"/>
      <c r="K15" s="76">
        <v>23484136</v>
      </c>
      <c r="L15" s="64"/>
      <c r="M15" s="76">
        <v>736231</v>
      </c>
      <c r="N15" s="64"/>
      <c r="O15" s="76">
        <v>12027000</v>
      </c>
      <c r="P15" s="64"/>
      <c r="Q15" s="76">
        <v>31722714</v>
      </c>
      <c r="R15" s="53" t="s">
        <v>24</v>
      </c>
      <c r="S15" s="121">
        <v>12363326</v>
      </c>
      <c r="T15" s="121">
        <v>352</v>
      </c>
      <c r="U15" s="121">
        <v>698</v>
      </c>
      <c r="V15" s="121">
        <v>1888</v>
      </c>
      <c r="W15" s="121">
        <v>916</v>
      </c>
      <c r="X15" s="70"/>
      <c r="Y15" s="121">
        <v>21380</v>
      </c>
      <c r="Z15" s="76">
        <v>470610</v>
      </c>
      <c r="AA15" s="76">
        <v>2744</v>
      </c>
      <c r="AB15" s="76">
        <v>2342</v>
      </c>
      <c r="AC15" s="64"/>
      <c r="AD15" s="76">
        <v>445</v>
      </c>
      <c r="AE15" s="76">
        <v>3711887</v>
      </c>
    </row>
    <row r="16" spans="1:31" ht="24.75" customHeight="1">
      <c r="A16" s="53" t="s">
        <v>25</v>
      </c>
      <c r="B16" s="76">
        <v>48508332</v>
      </c>
      <c r="C16" s="206">
        <v>11</v>
      </c>
      <c r="D16" s="61"/>
      <c r="E16" s="61"/>
      <c r="F16" s="206">
        <v>10950397</v>
      </c>
      <c r="G16" s="206">
        <v>32411</v>
      </c>
      <c r="H16" s="61"/>
      <c r="I16" s="119">
        <v>15499024</v>
      </c>
      <c r="J16" s="119"/>
      <c r="K16" s="76">
        <v>23904533</v>
      </c>
      <c r="L16" s="64"/>
      <c r="M16" s="76">
        <v>696305</v>
      </c>
      <c r="N16" s="64"/>
      <c r="O16" s="76">
        <v>16572000</v>
      </c>
      <c r="P16" s="64"/>
      <c r="Q16" s="76">
        <v>35090829</v>
      </c>
      <c r="R16" s="53" t="s">
        <v>25</v>
      </c>
      <c r="S16" s="121">
        <v>12550492</v>
      </c>
      <c r="T16" s="121">
        <v>1131</v>
      </c>
      <c r="U16" s="121">
        <v>423</v>
      </c>
      <c r="V16" s="121">
        <v>1988</v>
      </c>
      <c r="W16" s="121">
        <v>900</v>
      </c>
      <c r="X16" s="70"/>
      <c r="Y16" s="121">
        <v>19565</v>
      </c>
      <c r="Z16" s="76">
        <v>537785</v>
      </c>
      <c r="AA16" s="76">
        <v>649</v>
      </c>
      <c r="AB16" s="76">
        <v>2711</v>
      </c>
      <c r="AC16" s="64"/>
      <c r="AD16" s="76">
        <v>460</v>
      </c>
      <c r="AE16" s="76">
        <v>4577778</v>
      </c>
    </row>
    <row r="17" spans="1:31" ht="24.75" customHeight="1">
      <c r="A17" s="53" t="s">
        <v>13</v>
      </c>
      <c r="B17" s="76">
        <v>52132234</v>
      </c>
      <c r="C17" s="206">
        <v>4</v>
      </c>
      <c r="D17" s="61"/>
      <c r="E17" s="61"/>
      <c r="F17" s="206">
        <v>9184277</v>
      </c>
      <c r="G17" s="206">
        <v>13460</v>
      </c>
      <c r="H17" s="61"/>
      <c r="I17" s="119">
        <v>12132266</v>
      </c>
      <c r="J17" s="119"/>
      <c r="K17" s="76">
        <v>22860057</v>
      </c>
      <c r="L17" s="64"/>
      <c r="M17" s="76">
        <v>559252</v>
      </c>
      <c r="N17" s="64"/>
      <c r="O17" s="76">
        <v>16282000</v>
      </c>
      <c r="P17" s="64"/>
      <c r="Q17" s="76">
        <v>29854005</v>
      </c>
      <c r="R17" s="53" t="s">
        <v>13</v>
      </c>
      <c r="S17" s="121">
        <v>13538024</v>
      </c>
      <c r="T17" s="121">
        <v>999</v>
      </c>
      <c r="U17" s="121">
        <v>430</v>
      </c>
      <c r="V17" s="121">
        <v>2280</v>
      </c>
      <c r="W17" s="121">
        <v>988</v>
      </c>
      <c r="X17" s="70"/>
      <c r="Y17" s="121">
        <v>20680</v>
      </c>
      <c r="Z17" s="76">
        <v>510358</v>
      </c>
      <c r="AA17" s="76">
        <v>2919</v>
      </c>
      <c r="AB17" s="76">
        <v>2709</v>
      </c>
      <c r="AC17" s="64"/>
      <c r="AD17" s="76">
        <v>435</v>
      </c>
      <c r="AE17" s="76">
        <v>4163835</v>
      </c>
    </row>
    <row r="18" spans="1:31" ht="24.75" customHeight="1">
      <c r="A18" s="56" t="s">
        <v>26</v>
      </c>
      <c r="B18" s="173">
        <v>70566853</v>
      </c>
      <c r="C18" s="206">
        <v>37</v>
      </c>
      <c r="D18" s="158"/>
      <c r="E18" s="158"/>
      <c r="F18" s="209">
        <v>11529193</v>
      </c>
      <c r="G18" s="209">
        <v>23929</v>
      </c>
      <c r="H18" s="158"/>
      <c r="I18" s="120">
        <v>15118397</v>
      </c>
      <c r="J18" s="159"/>
      <c r="K18" s="76">
        <v>23921813</v>
      </c>
      <c r="L18" s="68"/>
      <c r="M18" s="174">
        <v>503186</v>
      </c>
      <c r="N18" s="68"/>
      <c r="O18" s="174">
        <v>20419000</v>
      </c>
      <c r="P18" s="68"/>
      <c r="Q18" s="174">
        <v>38108860</v>
      </c>
      <c r="R18" s="56" t="s">
        <v>26</v>
      </c>
      <c r="S18" s="121">
        <v>14102895</v>
      </c>
      <c r="T18" s="121">
        <v>792</v>
      </c>
      <c r="U18" s="121">
        <v>460</v>
      </c>
      <c r="V18" s="121">
        <v>2302</v>
      </c>
      <c r="W18" s="121">
        <v>1070</v>
      </c>
      <c r="X18" s="71"/>
      <c r="Y18" s="121">
        <v>22983</v>
      </c>
      <c r="Z18" s="174">
        <v>432973</v>
      </c>
      <c r="AA18" s="77">
        <v>3006</v>
      </c>
      <c r="AB18" s="77">
        <v>2976</v>
      </c>
      <c r="AC18" s="72"/>
      <c r="AD18" s="77">
        <v>215</v>
      </c>
      <c r="AE18" s="77">
        <v>5515166</v>
      </c>
    </row>
    <row r="19" spans="1:31" s="99" customFormat="1" ht="26.25" customHeight="1" thickBot="1">
      <c r="A19" s="92" t="s">
        <v>39</v>
      </c>
      <c r="B19" s="93">
        <f>SUM(B7:B18)</f>
        <v>773856210</v>
      </c>
      <c r="C19" s="207">
        <f>SUM(C7:C18)</f>
        <v>399</v>
      </c>
      <c r="D19" s="95"/>
      <c r="E19" s="95"/>
      <c r="F19" s="207">
        <f>SUM(F7:F18)</f>
        <v>145984815</v>
      </c>
      <c r="G19" s="207">
        <f>SUM(G7:G18)</f>
        <v>204226</v>
      </c>
      <c r="H19" s="95"/>
      <c r="I19" s="93">
        <f>SUM(I7:I18)</f>
        <v>192838005</v>
      </c>
      <c r="J19" s="93"/>
      <c r="K19" s="93">
        <f>SUM(K7:K18)</f>
        <v>300927195</v>
      </c>
      <c r="L19" s="96"/>
      <c r="M19" s="93">
        <f>SUM(M7:M18)</f>
        <v>6377460</v>
      </c>
      <c r="N19" s="96"/>
      <c r="O19" s="93">
        <f>SUM(O7:O18)</f>
        <v>216615000</v>
      </c>
      <c r="P19" s="96"/>
      <c r="Q19" s="93">
        <f>SUM(Q7:Q18)</f>
        <v>436198338</v>
      </c>
      <c r="R19" s="92" t="s">
        <v>39</v>
      </c>
      <c r="S19" s="124">
        <f>SUM(S7:S18)</f>
        <v>158912742</v>
      </c>
      <c r="T19" s="125">
        <f>SUM(T7:T18)</f>
        <v>7776</v>
      </c>
      <c r="U19" s="125">
        <f>SUM(U7:U18)</f>
        <v>5915</v>
      </c>
      <c r="V19" s="125">
        <f>SUM(V7:V18)</f>
        <v>19741</v>
      </c>
      <c r="W19" s="125">
        <f>SUM(W7:W18)</f>
        <v>10555</v>
      </c>
      <c r="X19" s="98"/>
      <c r="Y19" s="125">
        <f>SUM(Y7:Y18)</f>
        <v>264310</v>
      </c>
      <c r="Z19" s="93">
        <f>SUM(Z7:Z18)</f>
        <v>5099398</v>
      </c>
      <c r="AA19" s="93">
        <f>SUM(AA7:AA18)</f>
        <v>16051</v>
      </c>
      <c r="AB19" s="93">
        <f>SUM(AB7:AB18)</f>
        <v>31399</v>
      </c>
      <c r="AC19" s="96"/>
      <c r="AD19" s="93">
        <f>SUM(AD7:AD18)</f>
        <v>5460</v>
      </c>
      <c r="AE19" s="93">
        <f>SUM(AE7:AE18)</f>
        <v>47290905</v>
      </c>
    </row>
    <row r="20" spans="1:31" ht="4.5" customHeight="1" thickTop="1">
      <c r="A20" s="244"/>
      <c r="B20" s="244"/>
      <c r="C20" s="16"/>
      <c r="D20" s="16"/>
      <c r="E20" s="16"/>
      <c r="F20" s="16"/>
      <c r="G20" s="16"/>
      <c r="H20" s="16"/>
      <c r="I20" s="16"/>
      <c r="J20" s="16"/>
      <c r="R20" s="21"/>
      <c r="S20" s="21"/>
      <c r="T20" s="21"/>
      <c r="U20" s="21"/>
      <c r="V20" s="21"/>
      <c r="W20" s="37"/>
      <c r="X20" s="20"/>
      <c r="Y20" s="20"/>
      <c r="Z20" s="20"/>
      <c r="AA20" s="20"/>
      <c r="AB20" s="20"/>
      <c r="AC20" s="20"/>
      <c r="AD20" s="20"/>
      <c r="AE20" s="20"/>
    </row>
    <row r="21" spans="1:31" ht="24" customHeight="1">
      <c r="A21" s="253" t="s">
        <v>72</v>
      </c>
      <c r="B21" s="253"/>
      <c r="C21" s="253"/>
      <c r="D21" s="253"/>
      <c r="E21" s="253"/>
      <c r="F21" s="253"/>
      <c r="G21" s="253"/>
      <c r="H21" s="253"/>
      <c r="I21" s="253"/>
      <c r="J21" s="50"/>
      <c r="N21" s="18"/>
      <c r="O21" s="18"/>
      <c r="P21" s="18"/>
      <c r="Q21" s="18" t="s">
        <v>27</v>
      </c>
      <c r="R21" s="250" t="s">
        <v>19</v>
      </c>
      <c r="S21" s="250"/>
      <c r="T21" s="250"/>
      <c r="U21" s="250"/>
      <c r="V21" s="250"/>
      <c r="W21" s="250"/>
      <c r="X21" s="250"/>
      <c r="Y21" s="250"/>
      <c r="Z21" s="250"/>
      <c r="AA21" s="57"/>
      <c r="AB21" s="57"/>
      <c r="AC21" s="20"/>
      <c r="AD21" s="20"/>
      <c r="AE21" s="20"/>
    </row>
    <row r="22" spans="1:31" ht="20.25" customHeight="1">
      <c r="A22" s="247" t="s">
        <v>19</v>
      </c>
      <c r="B22" s="247"/>
      <c r="C22" s="247"/>
      <c r="D22" s="247"/>
      <c r="E22" s="247"/>
      <c r="F22" s="247"/>
      <c r="G22" s="37"/>
      <c r="H22" s="37"/>
      <c r="I22" s="20"/>
      <c r="J22" s="20"/>
      <c r="K22" s="20"/>
      <c r="L22" s="20"/>
      <c r="M22" s="20"/>
      <c r="N22" s="20"/>
      <c r="O22" s="20"/>
      <c r="P22" s="20"/>
      <c r="Q22" s="20"/>
      <c r="AA22" s="58"/>
      <c r="AB22" s="58"/>
      <c r="AC22" s="49"/>
      <c r="AD22" s="20"/>
      <c r="AE22" s="20"/>
    </row>
    <row r="23" spans="1:31" ht="23.25" customHeight="1">
      <c r="A23" s="22"/>
      <c r="B23" s="246"/>
      <c r="C23" s="246"/>
      <c r="D23" s="246"/>
      <c r="E23" s="246"/>
      <c r="F23" s="246"/>
      <c r="G23" s="246"/>
      <c r="H23" s="24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0:31" ht="54" customHeight="1">
      <c r="J24" s="20"/>
      <c r="K24" s="20"/>
      <c r="L24" s="20"/>
      <c r="M24" s="20"/>
      <c r="N24" s="20"/>
      <c r="O24" s="20"/>
      <c r="P24" s="20"/>
      <c r="Q24" s="20"/>
      <c r="AA24" s="20"/>
      <c r="AB24" s="20"/>
      <c r="AC24" s="20"/>
      <c r="AD24" s="20"/>
      <c r="AE24" s="20"/>
    </row>
    <row r="25" spans="1:31" ht="23.25" customHeight="1">
      <c r="A25" s="248" t="s">
        <v>40</v>
      </c>
      <c r="B25" s="248"/>
      <c r="C25" s="248"/>
      <c r="D25" s="23"/>
      <c r="E25" s="23"/>
      <c r="F25" s="23"/>
      <c r="G25" s="23"/>
      <c r="H25" s="23"/>
      <c r="I25" s="23"/>
      <c r="J25" s="23"/>
      <c r="K25" s="23"/>
      <c r="L25" s="23"/>
      <c r="M25" s="171"/>
      <c r="N25" s="167"/>
      <c r="O25" s="167"/>
      <c r="P25" s="167"/>
      <c r="Q25" s="160">
        <v>9</v>
      </c>
      <c r="R25" s="245" t="s">
        <v>40</v>
      </c>
      <c r="S25" s="245"/>
      <c r="T25" s="245"/>
      <c r="U25" s="245"/>
      <c r="V25" s="245"/>
      <c r="W25" s="245"/>
      <c r="X25" s="24"/>
      <c r="Y25" s="24"/>
      <c r="Z25" s="30"/>
      <c r="AA25" s="47"/>
      <c r="AB25" s="47"/>
      <c r="AC25" s="47"/>
      <c r="AD25" s="249">
        <v>10</v>
      </c>
      <c r="AE25" s="249"/>
    </row>
    <row r="26" spans="1:17" s="6" customFormat="1" ht="19.5" customHeight="1">
      <c r="A26" s="1"/>
      <c r="B26" s="1"/>
      <c r="C26" s="1"/>
      <c r="D26" s="1"/>
      <c r="E26" s="1"/>
      <c r="F26" s="1"/>
      <c r="G26" s="1"/>
      <c r="H26" s="1"/>
      <c r="I26"/>
      <c r="J26"/>
      <c r="K26"/>
      <c r="L26"/>
      <c r="M26"/>
      <c r="N26"/>
      <c r="O26"/>
      <c r="P26"/>
      <c r="Q26"/>
    </row>
    <row r="27" spans="1:17" s="6" customFormat="1" ht="12.75" customHeight="1">
      <c r="A27" s="3"/>
      <c r="B27" s="3"/>
      <c r="C27" s="7"/>
      <c r="D27" s="7"/>
      <c r="E27" s="7"/>
      <c r="F27" s="7"/>
      <c r="G27" s="7"/>
      <c r="H27" s="7"/>
      <c r="I27"/>
      <c r="J27"/>
      <c r="K27"/>
      <c r="L27"/>
      <c r="M27"/>
      <c r="N27"/>
      <c r="O27"/>
      <c r="P27"/>
      <c r="Q27"/>
    </row>
    <row r="28" spans="1:17" s="6" customFormat="1" ht="12.75" customHeight="1">
      <c r="A28" s="3"/>
      <c r="B28" s="3"/>
      <c r="C28" s="7"/>
      <c r="D28" s="7"/>
      <c r="E28" s="7"/>
      <c r="F28" s="7"/>
      <c r="G28" s="7"/>
      <c r="H28" s="7"/>
      <c r="I28"/>
      <c r="J28"/>
      <c r="K28"/>
      <c r="L28"/>
      <c r="M28"/>
      <c r="N28"/>
      <c r="O28"/>
      <c r="P28"/>
      <c r="Q28"/>
    </row>
    <row r="29" spans="1:17" s="6" customFormat="1" ht="12.75" customHeight="1">
      <c r="A29" s="3"/>
      <c r="B29" s="3"/>
      <c r="C29" s="7"/>
      <c r="D29" s="7"/>
      <c r="E29" s="7"/>
      <c r="F29" s="7"/>
      <c r="G29" s="7"/>
      <c r="H29" s="7"/>
      <c r="I29"/>
      <c r="J29"/>
      <c r="K29"/>
      <c r="L29"/>
      <c r="M29"/>
      <c r="N29"/>
      <c r="O29"/>
      <c r="P29"/>
      <c r="Q29"/>
    </row>
    <row r="30" spans="1:17" s="6" customFormat="1" ht="12.75" customHeight="1">
      <c r="A30" s="3"/>
      <c r="B30" s="3"/>
      <c r="C30" s="7"/>
      <c r="D30" s="7"/>
      <c r="E30" s="7"/>
      <c r="F30" s="7"/>
      <c r="G30" s="7"/>
      <c r="H30" s="7"/>
      <c r="I30"/>
      <c r="J30"/>
      <c r="K30"/>
      <c r="L30"/>
      <c r="M30"/>
      <c r="N30"/>
      <c r="O30"/>
      <c r="P30"/>
      <c r="Q30"/>
    </row>
    <row r="31" spans="1:17" s="6" customFormat="1" ht="12.75" customHeight="1">
      <c r="A31" s="3"/>
      <c r="B31" s="3"/>
      <c r="C31" s="5"/>
      <c r="D31" s="5"/>
      <c r="E31" s="5"/>
      <c r="F31" s="5"/>
      <c r="G31" s="5"/>
      <c r="H31" s="5"/>
      <c r="I31"/>
      <c r="J31"/>
      <c r="K31"/>
      <c r="L31"/>
      <c r="M31"/>
      <c r="N31"/>
      <c r="O31"/>
      <c r="P31"/>
      <c r="Q31"/>
    </row>
    <row r="32" spans="1:17" s="6" customFormat="1" ht="12.75" customHeight="1">
      <c r="A32" s="3"/>
      <c r="B32" s="3"/>
      <c r="C32" s="5"/>
      <c r="D32" s="5"/>
      <c r="E32" s="5"/>
      <c r="F32" s="5"/>
      <c r="G32" s="5"/>
      <c r="H32" s="5"/>
      <c r="I32"/>
      <c r="J32"/>
      <c r="K32"/>
      <c r="L32"/>
      <c r="M32"/>
      <c r="N32"/>
      <c r="O32"/>
      <c r="P32"/>
      <c r="Q32"/>
    </row>
    <row r="33" spans="1:17" s="6" customFormat="1" ht="12.75" customHeight="1">
      <c r="A33" s="3"/>
      <c r="B33" s="3"/>
      <c r="C33" s="5"/>
      <c r="D33" s="5"/>
      <c r="E33" s="5"/>
      <c r="F33" s="5"/>
      <c r="G33" s="5"/>
      <c r="H33" s="5"/>
      <c r="I33"/>
      <c r="J33"/>
      <c r="K33"/>
      <c r="L33"/>
      <c r="M33"/>
      <c r="N33"/>
      <c r="O33"/>
      <c r="P33"/>
      <c r="Q33"/>
    </row>
    <row r="34" spans="1:17" s="6" customFormat="1" ht="12.75" customHeight="1">
      <c r="A34" s="3"/>
      <c r="B34" s="3"/>
      <c r="C34" s="7"/>
      <c r="D34" s="7"/>
      <c r="E34" s="7"/>
      <c r="F34" s="7"/>
      <c r="G34" s="7"/>
      <c r="H34" s="7"/>
      <c r="I34"/>
      <c r="J34"/>
      <c r="K34"/>
      <c r="L34"/>
      <c r="M34"/>
      <c r="N34"/>
      <c r="O34"/>
      <c r="P34"/>
      <c r="Q34"/>
    </row>
    <row r="35" spans="1:17" s="6" customFormat="1" ht="12.75" customHeight="1">
      <c r="A35" s="3"/>
      <c r="B35" s="3"/>
      <c r="C35" s="7"/>
      <c r="D35" s="7"/>
      <c r="E35" s="7"/>
      <c r="F35" s="7"/>
      <c r="G35" s="7"/>
      <c r="H35" s="7"/>
      <c r="I35"/>
      <c r="J35"/>
      <c r="K35"/>
      <c r="L35"/>
      <c r="M35"/>
      <c r="N35"/>
      <c r="O35"/>
      <c r="P35"/>
      <c r="Q35"/>
    </row>
    <row r="36" spans="1:17" s="6" customFormat="1" ht="12.75" customHeight="1">
      <c r="A36" s="3"/>
      <c r="B36" s="3"/>
      <c r="C36" s="7"/>
      <c r="D36" s="7"/>
      <c r="E36" s="7"/>
      <c r="F36" s="7"/>
      <c r="G36" s="7"/>
      <c r="H36" s="7"/>
      <c r="I36"/>
      <c r="J36"/>
      <c r="K36"/>
      <c r="L36"/>
      <c r="M36"/>
      <c r="N36"/>
      <c r="O36"/>
      <c r="P36"/>
      <c r="Q36"/>
    </row>
    <row r="37" spans="1:17" s="6" customFormat="1" ht="12.75" customHeight="1">
      <c r="A37" s="3"/>
      <c r="B37" s="3"/>
      <c r="C37" s="7"/>
      <c r="D37" s="7"/>
      <c r="E37" s="7"/>
      <c r="F37" s="7"/>
      <c r="G37" s="7"/>
      <c r="H37" s="7"/>
      <c r="I37"/>
      <c r="J37"/>
      <c r="K37"/>
      <c r="L37"/>
      <c r="M37"/>
      <c r="N37"/>
      <c r="O37"/>
      <c r="P37"/>
      <c r="Q37"/>
    </row>
    <row r="38" spans="1:17" s="6" customFormat="1" ht="12.75" customHeight="1">
      <c r="A38" s="3"/>
      <c r="B38" s="3"/>
      <c r="C38" s="5"/>
      <c r="D38" s="5"/>
      <c r="E38" s="5"/>
      <c r="F38" s="5"/>
      <c r="G38" s="5"/>
      <c r="H38" s="5"/>
      <c r="I38"/>
      <c r="J38"/>
      <c r="K38"/>
      <c r="L38"/>
      <c r="M38"/>
      <c r="N38"/>
      <c r="O38"/>
      <c r="P38"/>
      <c r="Q38"/>
    </row>
    <row r="39" spans="1:17" s="6" customFormat="1" ht="18" customHeight="1">
      <c r="A39" s="3"/>
      <c r="B39" s="3"/>
      <c r="C39" s="7"/>
      <c r="D39" s="7"/>
      <c r="E39" s="7"/>
      <c r="F39" s="7"/>
      <c r="G39" s="7"/>
      <c r="H39" s="7"/>
      <c r="I39"/>
      <c r="J39"/>
      <c r="K39"/>
      <c r="L39"/>
      <c r="M39"/>
      <c r="N39"/>
      <c r="O39"/>
      <c r="P39"/>
      <c r="Q39"/>
    </row>
    <row r="40" spans="1:17" s="6" customFormat="1" ht="18" customHeight="1">
      <c r="A40" s="3"/>
      <c r="B40" s="3"/>
      <c r="C40" s="8"/>
      <c r="D40" s="8"/>
      <c r="E40" s="8"/>
      <c r="F40" s="8"/>
      <c r="G40" s="8"/>
      <c r="H40" s="8"/>
      <c r="I40"/>
      <c r="J40"/>
      <c r="K40"/>
      <c r="L40"/>
      <c r="M40"/>
      <c r="N40"/>
      <c r="O40"/>
      <c r="P40"/>
      <c r="Q40"/>
    </row>
    <row r="41" spans="1:17" s="6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6" customFormat="1" ht="9" customHeight="1">
      <c r="A42" s="9"/>
      <c r="B42" s="9"/>
      <c r="C42" s="9"/>
      <c r="D42" s="9"/>
      <c r="E42" s="9"/>
      <c r="F42" s="9"/>
      <c r="G42" s="9"/>
      <c r="H42" s="9"/>
      <c r="I42"/>
      <c r="J42"/>
      <c r="K42"/>
      <c r="L42"/>
      <c r="M42"/>
      <c r="N42"/>
      <c r="O42"/>
      <c r="P42"/>
      <c r="Q42"/>
    </row>
    <row r="43" spans="1:17" s="6" customFormat="1" ht="11.2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130"/>
      <c r="M43" s="130"/>
      <c r="N43" s="130"/>
      <c r="O43" s="130"/>
      <c r="P43" s="130"/>
      <c r="Q43" s="130"/>
    </row>
    <row r="44" spans="9:17" s="6" customFormat="1" ht="12.75">
      <c r="I44"/>
      <c r="J44"/>
      <c r="K44"/>
      <c r="L44"/>
      <c r="M44"/>
      <c r="N44"/>
      <c r="O44"/>
      <c r="P44"/>
      <c r="Q44"/>
    </row>
    <row r="45" spans="1:8" ht="12.75">
      <c r="A45" s="6"/>
      <c r="B45" s="6"/>
      <c r="C45" s="6"/>
      <c r="D45" s="6"/>
      <c r="E45" s="6"/>
      <c r="F45" s="6"/>
      <c r="G45" s="6"/>
      <c r="H45" s="6"/>
    </row>
  </sheetData>
  <sheetProtection/>
  <mergeCells count="26">
    <mergeCell ref="AD25:AE25"/>
    <mergeCell ref="R21:Z21"/>
    <mergeCell ref="A1:Q1"/>
    <mergeCell ref="D5:D6"/>
    <mergeCell ref="J5:J6"/>
    <mergeCell ref="R1:AE1"/>
    <mergeCell ref="B5:C5"/>
    <mergeCell ref="R3:S3"/>
    <mergeCell ref="A21:I21"/>
    <mergeCell ref="Y5:AB5"/>
    <mergeCell ref="A43:K43"/>
    <mergeCell ref="A5:A6"/>
    <mergeCell ref="A20:B20"/>
    <mergeCell ref="R25:W25"/>
    <mergeCell ref="F5:G5"/>
    <mergeCell ref="B23:H23"/>
    <mergeCell ref="A22:F22"/>
    <mergeCell ref="A25:C25"/>
    <mergeCell ref="AD5:AE5"/>
    <mergeCell ref="S5:W5"/>
    <mergeCell ref="H5:H6"/>
    <mergeCell ref="N5:N6"/>
    <mergeCell ref="P5:P6"/>
    <mergeCell ref="X5:X6"/>
    <mergeCell ref="L5:L6"/>
    <mergeCell ref="R5:R6"/>
  </mergeCells>
  <printOptions horizontalCentered="1" verticalCentered="1"/>
  <pageMargins left="0.708661417322835" right="0.708661417322835" top="0.5" bottom="0.196850393700787" header="0.3" footer="0.3"/>
  <pageSetup horizontalDpi="600" verticalDpi="600" orientation="landscape" paperSize="9" scale="91" r:id="rId1"/>
  <colBreaks count="1" manualBreakCount="1">
    <brk id="17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25"/>
  <sheetViews>
    <sheetView rightToLeft="1" view="pageBreakPreview" zoomScale="110" zoomScaleSheetLayoutView="110" zoomScalePageLayoutView="0" workbookViewId="0" topLeftCell="A13">
      <selection activeCell="A1" sqref="A1:D1"/>
    </sheetView>
  </sheetViews>
  <sheetFormatPr defaultColWidth="9.140625" defaultRowHeight="12.75"/>
  <cols>
    <col min="1" max="3" width="25.00390625" style="0" customWidth="1"/>
    <col min="4" max="4" width="19.7109375" style="0" hidden="1" customWidth="1"/>
  </cols>
  <sheetData>
    <row r="1" spans="1:4" ht="41.25" customHeight="1">
      <c r="A1" s="259" t="s">
        <v>120</v>
      </c>
      <c r="B1" s="259"/>
      <c r="C1" s="259"/>
      <c r="D1" s="259"/>
    </row>
    <row r="2" spans="1:4" ht="16.5" customHeight="1" thickBot="1">
      <c r="A2" s="108" t="s">
        <v>70</v>
      </c>
      <c r="B2" s="108"/>
      <c r="C2" s="108"/>
      <c r="D2" s="108"/>
    </row>
    <row r="3" spans="1:4" ht="24.75" customHeight="1" thickTop="1">
      <c r="A3" s="241" t="s">
        <v>20</v>
      </c>
      <c r="B3" s="104" t="s">
        <v>77</v>
      </c>
      <c r="C3" s="104" t="s">
        <v>78</v>
      </c>
      <c r="D3" s="104" t="s">
        <v>55</v>
      </c>
    </row>
    <row r="4" spans="1:4" ht="21" customHeight="1">
      <c r="A4" s="242"/>
      <c r="B4" s="109" t="s">
        <v>56</v>
      </c>
      <c r="C4" s="109" t="s">
        <v>56</v>
      </c>
      <c r="D4" s="109" t="s">
        <v>56</v>
      </c>
    </row>
    <row r="5" spans="1:4" ht="21" customHeight="1">
      <c r="A5" s="52" t="s">
        <v>5</v>
      </c>
      <c r="B5" s="82">
        <v>0.044</v>
      </c>
      <c r="C5" s="82">
        <v>0.021</v>
      </c>
      <c r="D5" s="82">
        <v>5.699</v>
      </c>
    </row>
    <row r="6" spans="1:4" ht="21" customHeight="1">
      <c r="A6" s="52" t="s">
        <v>6</v>
      </c>
      <c r="B6" s="82">
        <v>0.044</v>
      </c>
      <c r="C6" s="82">
        <v>0.021</v>
      </c>
      <c r="D6" s="82">
        <v>3.383</v>
      </c>
    </row>
    <row r="7" spans="1:4" ht="21" customHeight="1">
      <c r="A7" s="52" t="s">
        <v>35</v>
      </c>
      <c r="B7" s="82">
        <v>0.044</v>
      </c>
      <c r="C7" s="82">
        <v>0.019</v>
      </c>
      <c r="D7" s="82">
        <v>3.381</v>
      </c>
    </row>
    <row r="8" spans="1:4" ht="21" customHeight="1">
      <c r="A8" s="52" t="s">
        <v>8</v>
      </c>
      <c r="B8" s="82">
        <v>0.038</v>
      </c>
      <c r="C8" s="82">
        <v>0.025</v>
      </c>
      <c r="D8" s="82">
        <v>2.719</v>
      </c>
    </row>
    <row r="9" spans="1:4" ht="21" customHeight="1">
      <c r="A9" s="52" t="s">
        <v>34</v>
      </c>
      <c r="B9" s="82">
        <v>0.035</v>
      </c>
      <c r="C9" s="82">
        <v>0.018</v>
      </c>
      <c r="D9" s="82">
        <v>3.405</v>
      </c>
    </row>
    <row r="10" spans="1:4" ht="21" customHeight="1">
      <c r="A10" s="53" t="s">
        <v>10</v>
      </c>
      <c r="B10" s="82">
        <v>0.041</v>
      </c>
      <c r="C10" s="82">
        <v>0.019</v>
      </c>
      <c r="D10" s="82">
        <v>3.002</v>
      </c>
    </row>
    <row r="11" spans="1:4" ht="21" customHeight="1">
      <c r="A11" s="53" t="s">
        <v>11</v>
      </c>
      <c r="B11" s="82">
        <v>0.044</v>
      </c>
      <c r="C11" s="82">
        <v>0.02</v>
      </c>
      <c r="D11" s="82">
        <v>3.538</v>
      </c>
    </row>
    <row r="12" spans="1:4" ht="21" customHeight="1">
      <c r="A12" s="53" t="s">
        <v>12</v>
      </c>
      <c r="B12" s="82">
        <v>0.044</v>
      </c>
      <c r="C12" s="82">
        <v>0.021</v>
      </c>
      <c r="D12" s="201">
        <v>3.41</v>
      </c>
    </row>
    <row r="13" spans="1:4" ht="21" customHeight="1">
      <c r="A13" s="53" t="s">
        <v>24</v>
      </c>
      <c r="B13" s="82">
        <v>0.044</v>
      </c>
      <c r="C13" s="82">
        <v>0.02</v>
      </c>
      <c r="D13" s="82">
        <v>3.707</v>
      </c>
    </row>
    <row r="14" spans="1:4" ht="21" customHeight="1">
      <c r="A14" s="53" t="s">
        <v>25</v>
      </c>
      <c r="B14" s="82">
        <v>0.044</v>
      </c>
      <c r="C14" s="82">
        <v>0.02</v>
      </c>
      <c r="D14" s="82">
        <v>4.177</v>
      </c>
    </row>
    <row r="15" spans="1:4" ht="21" customHeight="1">
      <c r="A15" s="53" t="s">
        <v>13</v>
      </c>
      <c r="B15" s="82">
        <v>0.044</v>
      </c>
      <c r="C15" s="82">
        <v>0.02</v>
      </c>
      <c r="D15" s="82">
        <v>3.967</v>
      </c>
    </row>
    <row r="16" spans="1:4" ht="21" customHeight="1">
      <c r="A16" s="54" t="s">
        <v>14</v>
      </c>
      <c r="B16" s="235" t="s">
        <v>71</v>
      </c>
      <c r="C16" s="235" t="s">
        <v>71</v>
      </c>
      <c r="D16" s="232"/>
    </row>
    <row r="17" spans="1:4" ht="21" customHeight="1" thickBot="1">
      <c r="A17" s="92" t="s">
        <v>23</v>
      </c>
      <c r="B17" s="103">
        <f>AVERAGE(B5:B15)</f>
        <v>0.04236363636363636</v>
      </c>
      <c r="C17" s="103">
        <f>AVERAGE(C5:C15)</f>
        <v>0.020363636363636358</v>
      </c>
      <c r="D17" s="103">
        <f>AVERAGE(D5:D15)</f>
        <v>3.6716363636363636</v>
      </c>
    </row>
    <row r="18" spans="1:4" ht="25.5" customHeight="1" thickTop="1">
      <c r="A18" s="258" t="s">
        <v>72</v>
      </c>
      <c r="B18" s="258"/>
      <c r="C18" s="200"/>
      <c r="D18" s="59"/>
    </row>
    <row r="19" spans="1:4" ht="12.75">
      <c r="A19" s="73" t="s">
        <v>87</v>
      </c>
      <c r="B19" s="73"/>
      <c r="C19" s="59"/>
      <c r="D19" s="147"/>
    </row>
    <row r="24" spans="5:6" ht="12.75">
      <c r="E24" s="6"/>
      <c r="F24" s="6"/>
    </row>
    <row r="25" spans="1:6" ht="12.75" customHeight="1">
      <c r="A25" s="222" t="s">
        <v>40</v>
      </c>
      <c r="B25" s="222"/>
      <c r="C25" s="222">
        <v>20</v>
      </c>
      <c r="D25" s="192"/>
      <c r="E25" s="38"/>
      <c r="F25" s="38"/>
    </row>
  </sheetData>
  <sheetProtection/>
  <mergeCells count="3">
    <mergeCell ref="A1:D1"/>
    <mergeCell ref="A3:A4"/>
    <mergeCell ref="A18:B18"/>
  </mergeCells>
  <printOptions horizontalCentered="1" verticalCentered="1"/>
  <pageMargins left="0.7" right="0.7" top="0.55" bottom="0.1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rightToLeft="1"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3" width="20.57421875" style="0" customWidth="1"/>
  </cols>
  <sheetData>
    <row r="1" spans="1:3" ht="36.75" customHeight="1">
      <c r="A1" s="259" t="s">
        <v>132</v>
      </c>
      <c r="B1" s="259"/>
      <c r="C1" s="259"/>
    </row>
    <row r="2" spans="1:3" ht="24" customHeight="1" thickBot="1">
      <c r="A2" s="108" t="s">
        <v>121</v>
      </c>
      <c r="B2" s="108"/>
      <c r="C2" s="108"/>
    </row>
    <row r="3" spans="1:3" ht="21.75" customHeight="1" thickTop="1">
      <c r="A3" s="241" t="s">
        <v>20</v>
      </c>
      <c r="B3" s="104" t="s">
        <v>77</v>
      </c>
      <c r="C3" s="104" t="s">
        <v>78</v>
      </c>
    </row>
    <row r="4" spans="1:3" ht="21.75" customHeight="1">
      <c r="A4" s="242"/>
      <c r="B4" s="109" t="s">
        <v>56</v>
      </c>
      <c r="C4" s="109" t="s">
        <v>56</v>
      </c>
    </row>
    <row r="5" spans="1:3" ht="21.75" customHeight="1">
      <c r="A5" s="52" t="s">
        <v>5</v>
      </c>
      <c r="B5" s="82">
        <v>0.007</v>
      </c>
      <c r="C5" s="82">
        <v>0.002</v>
      </c>
    </row>
    <row r="6" spans="1:3" ht="21.75" customHeight="1">
      <c r="A6" s="52" t="s">
        <v>6</v>
      </c>
      <c r="B6" s="82">
        <v>0.007</v>
      </c>
      <c r="C6" s="82">
        <v>0.001</v>
      </c>
    </row>
    <row r="7" spans="1:3" ht="21.75" customHeight="1">
      <c r="A7" s="52" t="s">
        <v>35</v>
      </c>
      <c r="B7" s="82">
        <v>0.007</v>
      </c>
      <c r="C7" s="82">
        <v>0.001</v>
      </c>
    </row>
    <row r="8" spans="1:3" ht="21.75" customHeight="1">
      <c r="A8" s="52" t="s">
        <v>8</v>
      </c>
      <c r="B8" s="82">
        <v>0.008</v>
      </c>
      <c r="C8" s="82">
        <v>0</v>
      </c>
    </row>
    <row r="9" spans="1:3" ht="21.75" customHeight="1">
      <c r="A9" s="52" t="s">
        <v>34</v>
      </c>
      <c r="B9" s="82">
        <v>0.01</v>
      </c>
      <c r="C9" s="82">
        <v>0.001</v>
      </c>
    </row>
    <row r="10" spans="1:3" ht="21.75" customHeight="1">
      <c r="A10" s="53" t="s">
        <v>10</v>
      </c>
      <c r="B10" s="82">
        <v>0.019</v>
      </c>
      <c r="C10" s="82">
        <v>0.011</v>
      </c>
    </row>
    <row r="11" spans="1:3" ht="21.75" customHeight="1">
      <c r="A11" s="53" t="s">
        <v>11</v>
      </c>
      <c r="B11" s="82">
        <v>0.013</v>
      </c>
      <c r="C11" s="82">
        <v>0.004</v>
      </c>
    </row>
    <row r="12" spans="1:3" ht="21.75" customHeight="1">
      <c r="A12" s="53" t="s">
        <v>12</v>
      </c>
      <c r="B12" s="82">
        <v>0.018</v>
      </c>
      <c r="C12" s="82">
        <v>0.009</v>
      </c>
    </row>
    <row r="13" spans="1:3" ht="21.75" customHeight="1">
      <c r="A13" s="53" t="s">
        <v>24</v>
      </c>
      <c r="B13" s="82">
        <v>0.014</v>
      </c>
      <c r="C13" s="82">
        <v>0.006</v>
      </c>
    </row>
    <row r="14" spans="1:3" ht="21.75" customHeight="1">
      <c r="A14" s="53" t="s">
        <v>25</v>
      </c>
      <c r="B14" s="82">
        <v>0.014</v>
      </c>
      <c r="C14" s="82">
        <v>0.007</v>
      </c>
    </row>
    <row r="15" spans="1:3" ht="21.75" customHeight="1">
      <c r="A15" s="53" t="s">
        <v>13</v>
      </c>
      <c r="B15" s="82">
        <v>0.01</v>
      </c>
      <c r="C15" s="82">
        <v>0.003</v>
      </c>
    </row>
    <row r="16" spans="1:4" ht="21" customHeight="1">
      <c r="A16" s="54" t="s">
        <v>14</v>
      </c>
      <c r="B16" s="82" t="s">
        <v>71</v>
      </c>
      <c r="C16" s="82" t="s">
        <v>71</v>
      </c>
      <c r="D16" s="232"/>
    </row>
    <row r="17" spans="1:3" ht="21.75" customHeight="1" thickBot="1">
      <c r="A17" s="92" t="s">
        <v>23</v>
      </c>
      <c r="B17" s="103">
        <f>AVERAGE(B5:B15)</f>
        <v>0.011545454545454546</v>
      </c>
      <c r="C17" s="103">
        <f>AVERAGE(C5:C15)</f>
        <v>0.00409090909090909</v>
      </c>
    </row>
    <row r="18" spans="1:3" ht="22.5" customHeight="1" thickTop="1">
      <c r="A18" s="258" t="s">
        <v>72</v>
      </c>
      <c r="B18" s="258"/>
      <c r="C18" s="200"/>
    </row>
    <row r="19" spans="1:3" ht="12.75">
      <c r="A19" s="73" t="s">
        <v>133</v>
      </c>
      <c r="B19" s="73"/>
      <c r="C19" s="59"/>
    </row>
    <row r="24" spans="1:4" ht="12.75" customHeight="1">
      <c r="A24" s="222" t="s">
        <v>40</v>
      </c>
      <c r="B24" s="222"/>
      <c r="C24" s="222">
        <v>21</v>
      </c>
      <c r="D24" s="38"/>
    </row>
  </sheetData>
  <sheetProtection/>
  <mergeCells count="3">
    <mergeCell ref="A1:C1"/>
    <mergeCell ref="A3:A4"/>
    <mergeCell ref="A18:B18"/>
  </mergeCells>
  <printOptions horizontalCentered="1" verticalCentered="1"/>
  <pageMargins left="0.7" right="0.7" top="0.55" bottom="0.196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24"/>
  <sheetViews>
    <sheetView rightToLeft="1" view="pageBreakPreview" zoomScaleSheetLayoutView="100" zoomScalePageLayoutView="0" workbookViewId="0" topLeftCell="H13">
      <selection activeCell="AA5" sqref="AA5"/>
    </sheetView>
  </sheetViews>
  <sheetFormatPr defaultColWidth="9.140625" defaultRowHeight="12.75"/>
  <cols>
    <col min="1" max="1" width="15.00390625" style="0" customWidth="1"/>
    <col min="2" max="2" width="12.140625" style="0" customWidth="1"/>
    <col min="3" max="3" width="10.421875" style="0" customWidth="1"/>
    <col min="4" max="4" width="13.8515625" style="0" customWidth="1"/>
    <col min="5" max="5" width="9.28125" style="0" customWidth="1"/>
    <col min="6" max="6" width="0.71875" style="0" customWidth="1"/>
    <col min="7" max="7" width="15.28125" style="0" customWidth="1"/>
    <col min="8" max="8" width="0.85546875" style="0" customWidth="1"/>
    <col min="9" max="9" width="14.00390625" style="0" customWidth="1"/>
    <col min="10" max="10" width="0.85546875" style="0" customWidth="1"/>
    <col min="11" max="11" width="15.421875" style="0" customWidth="1"/>
    <col min="12" max="12" width="0.9921875" style="0" customWidth="1"/>
    <col min="13" max="13" width="16.7109375" style="0" customWidth="1"/>
    <col min="14" max="14" width="15.421875" style="0" customWidth="1"/>
    <col min="15" max="15" width="15.28125" style="0" customWidth="1"/>
    <col min="16" max="16" width="7.140625" style="0" hidden="1" customWidth="1"/>
    <col min="17" max="17" width="0.71875" style="0" customWidth="1"/>
    <col min="18" max="18" width="14.421875" style="0" customWidth="1"/>
    <col min="19" max="19" width="0.71875" style="0" customWidth="1"/>
    <col min="20" max="20" width="14.421875" style="0" customWidth="1"/>
    <col min="21" max="21" width="0.71875" style="0" customWidth="1"/>
    <col min="22" max="22" width="13.8515625" style="0" customWidth="1"/>
    <col min="23" max="23" width="15.00390625" style="0" customWidth="1"/>
    <col min="24" max="24" width="0.71875" style="0" customWidth="1"/>
    <col min="25" max="25" width="15.421875" style="0" customWidth="1"/>
    <col min="26" max="26" width="0.5625" style="0" customWidth="1"/>
    <col min="27" max="27" width="15.28125" style="0" customWidth="1"/>
  </cols>
  <sheetData>
    <row r="1" spans="1:28" s="83" customFormat="1" ht="18" customHeight="1">
      <c r="A1" s="255" t="s">
        <v>101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 t="s">
        <v>101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13"/>
    </row>
    <row r="2" spans="1:27" s="83" customFormat="1" ht="16.5" customHeight="1">
      <c r="A2" s="13" t="s">
        <v>66</v>
      </c>
      <c r="B2" s="117"/>
      <c r="C2" s="117"/>
      <c r="D2" s="117"/>
      <c r="E2" s="117"/>
      <c r="F2" s="117"/>
      <c r="G2" s="117"/>
      <c r="H2" s="117"/>
      <c r="I2" s="117"/>
      <c r="M2" s="112" t="s">
        <v>30</v>
      </c>
      <c r="N2" s="256" t="s">
        <v>67</v>
      </c>
      <c r="O2" s="256"/>
      <c r="P2" s="4"/>
      <c r="Q2" s="4"/>
      <c r="R2" s="4"/>
      <c r="S2" s="4"/>
      <c r="T2" s="112"/>
      <c r="U2" s="112"/>
      <c r="V2" s="4"/>
      <c r="W2" s="4"/>
      <c r="X2" s="4"/>
      <c r="AA2" s="112" t="s">
        <v>30</v>
      </c>
    </row>
    <row r="3" spans="1:27" ht="3.75" customHeight="1" thickBot="1">
      <c r="A3" s="42"/>
      <c r="B3" s="27"/>
      <c r="C3" s="27"/>
      <c r="D3" s="27"/>
      <c r="E3" s="27"/>
      <c r="F3" s="27"/>
      <c r="G3" s="27"/>
      <c r="H3" s="27"/>
      <c r="I3" s="27"/>
      <c r="J3" s="43"/>
      <c r="K3" s="44"/>
      <c r="L3" s="44"/>
      <c r="M3" s="44"/>
      <c r="N3" s="39"/>
      <c r="O3" s="39"/>
      <c r="P3" s="27"/>
      <c r="Q3" s="27"/>
      <c r="R3" s="27"/>
      <c r="S3" s="27"/>
      <c r="T3" s="44"/>
      <c r="U3" s="44"/>
      <c r="V3" s="45"/>
      <c r="W3" s="45"/>
      <c r="X3" s="45"/>
      <c r="Y3" s="46"/>
      <c r="Z3" s="46"/>
      <c r="AA3" s="44"/>
    </row>
    <row r="4" spans="1:27" ht="23.25" customHeight="1" thickTop="1">
      <c r="A4" s="241" t="s">
        <v>20</v>
      </c>
      <c r="B4" s="238" t="s">
        <v>33</v>
      </c>
      <c r="C4" s="238"/>
      <c r="D4" s="238"/>
      <c r="E4" s="238"/>
      <c r="F4" s="239"/>
      <c r="G4" s="131" t="s">
        <v>58</v>
      </c>
      <c r="H4" s="239"/>
      <c r="I4" s="131" t="s">
        <v>36</v>
      </c>
      <c r="J4" s="239"/>
      <c r="K4" s="131" t="s">
        <v>31</v>
      </c>
      <c r="L4" s="239"/>
      <c r="M4" s="131" t="s">
        <v>73</v>
      </c>
      <c r="N4" s="241" t="s">
        <v>20</v>
      </c>
      <c r="O4" s="131" t="s">
        <v>62</v>
      </c>
      <c r="P4" s="102"/>
      <c r="Q4" s="90"/>
      <c r="R4" s="161" t="s">
        <v>15</v>
      </c>
      <c r="S4" s="90"/>
      <c r="T4" s="131" t="s">
        <v>18</v>
      </c>
      <c r="U4" s="90"/>
      <c r="V4" s="238" t="s">
        <v>3</v>
      </c>
      <c r="W4" s="238"/>
      <c r="X4" s="90"/>
      <c r="Y4" s="161" t="s">
        <v>17</v>
      </c>
      <c r="Z4" s="90"/>
      <c r="AA4" s="131" t="s">
        <v>46</v>
      </c>
    </row>
    <row r="5" spans="1:27" ht="36.75" customHeight="1">
      <c r="A5" s="242"/>
      <c r="B5" s="162" t="s">
        <v>0</v>
      </c>
      <c r="C5" s="162" t="s">
        <v>123</v>
      </c>
      <c r="D5" s="162" t="s">
        <v>1</v>
      </c>
      <c r="E5" s="162" t="s">
        <v>45</v>
      </c>
      <c r="F5" s="254"/>
      <c r="G5" s="162" t="s">
        <v>41</v>
      </c>
      <c r="H5" s="254"/>
      <c r="I5" s="162" t="s">
        <v>41</v>
      </c>
      <c r="J5" s="240"/>
      <c r="K5" s="162" t="s">
        <v>41</v>
      </c>
      <c r="L5" s="240"/>
      <c r="M5" s="162" t="s">
        <v>41</v>
      </c>
      <c r="N5" s="242"/>
      <c r="O5" s="162" t="s">
        <v>74</v>
      </c>
      <c r="P5" s="126"/>
      <c r="Q5" s="91"/>
      <c r="R5" s="162" t="s">
        <v>4</v>
      </c>
      <c r="S5" s="91"/>
      <c r="T5" s="162" t="s">
        <v>63</v>
      </c>
      <c r="U5" s="91"/>
      <c r="V5" s="162" t="s">
        <v>1</v>
      </c>
      <c r="W5" s="162" t="s">
        <v>0</v>
      </c>
      <c r="X5" s="91"/>
      <c r="Y5" s="162" t="s">
        <v>42</v>
      </c>
      <c r="Z5" s="91"/>
      <c r="AA5" s="162" t="s">
        <v>47</v>
      </c>
    </row>
    <row r="6" spans="1:27" ht="25.5" customHeight="1">
      <c r="A6" s="55" t="s">
        <v>5</v>
      </c>
      <c r="B6" s="75">
        <v>2435296</v>
      </c>
      <c r="C6" s="64">
        <v>9.6</v>
      </c>
      <c r="D6" s="76">
        <v>132874061</v>
      </c>
      <c r="E6" s="60">
        <v>0.39</v>
      </c>
      <c r="F6" s="63"/>
      <c r="G6" s="75">
        <v>1037823251</v>
      </c>
      <c r="H6" s="66"/>
      <c r="I6" s="76">
        <v>31782220</v>
      </c>
      <c r="J6" s="62"/>
      <c r="K6" s="75">
        <v>294377395</v>
      </c>
      <c r="L6" s="62"/>
      <c r="M6" s="75">
        <v>56680946</v>
      </c>
      <c r="N6" s="55" t="s">
        <v>5</v>
      </c>
      <c r="O6" s="176">
        <v>3260</v>
      </c>
      <c r="P6" s="127"/>
      <c r="Q6" s="34"/>
      <c r="R6" s="180">
        <v>595065</v>
      </c>
      <c r="S6" s="180"/>
      <c r="T6" s="180">
        <v>16124</v>
      </c>
      <c r="U6" s="31"/>
      <c r="V6" s="183">
        <v>1554</v>
      </c>
      <c r="W6" s="86">
        <v>31153</v>
      </c>
      <c r="X6" s="78"/>
      <c r="Y6" s="87">
        <v>12311005</v>
      </c>
      <c r="Z6" s="87"/>
      <c r="AA6" s="185">
        <v>33.7</v>
      </c>
    </row>
    <row r="7" spans="1:27" ht="25.5" customHeight="1">
      <c r="A7" s="53" t="s">
        <v>6</v>
      </c>
      <c r="B7" s="76">
        <v>2265390</v>
      </c>
      <c r="C7" s="64">
        <v>14</v>
      </c>
      <c r="D7" s="76">
        <v>152920880</v>
      </c>
      <c r="E7" s="60">
        <v>0.7</v>
      </c>
      <c r="F7" s="65"/>
      <c r="G7" s="76">
        <v>821502772</v>
      </c>
      <c r="H7" s="64"/>
      <c r="I7" s="76">
        <v>27039199</v>
      </c>
      <c r="J7" s="64"/>
      <c r="K7" s="76">
        <v>276639218</v>
      </c>
      <c r="L7" s="64"/>
      <c r="M7" s="76">
        <v>42454419</v>
      </c>
      <c r="N7" s="53" t="s">
        <v>6</v>
      </c>
      <c r="O7" s="177">
        <v>1314</v>
      </c>
      <c r="P7" s="128"/>
      <c r="Q7" s="33"/>
      <c r="R7" s="32">
        <v>602007</v>
      </c>
      <c r="S7" s="32"/>
      <c r="T7" s="32">
        <v>12872</v>
      </c>
      <c r="U7" s="32"/>
      <c r="V7" s="183">
        <v>964</v>
      </c>
      <c r="W7" s="86">
        <v>26230</v>
      </c>
      <c r="X7" s="80"/>
      <c r="Y7" s="86">
        <v>8067589</v>
      </c>
      <c r="Z7" s="86"/>
      <c r="AA7" s="186">
        <v>37.96</v>
      </c>
    </row>
    <row r="8" spans="1:27" ht="23.25" customHeight="1">
      <c r="A8" s="53" t="s">
        <v>7</v>
      </c>
      <c r="B8" s="76">
        <v>2378660</v>
      </c>
      <c r="C8" s="64">
        <v>9.6</v>
      </c>
      <c r="D8" s="76">
        <v>160113849</v>
      </c>
      <c r="E8" s="60">
        <v>0.5</v>
      </c>
      <c r="F8" s="65"/>
      <c r="G8" s="76">
        <v>878158136</v>
      </c>
      <c r="H8" s="64"/>
      <c r="I8" s="76">
        <v>27627369</v>
      </c>
      <c r="J8" s="64"/>
      <c r="K8" s="76">
        <v>242119977</v>
      </c>
      <c r="L8" s="64"/>
      <c r="M8" s="76">
        <v>36041825</v>
      </c>
      <c r="N8" s="53" t="s">
        <v>7</v>
      </c>
      <c r="O8" s="177">
        <v>3213</v>
      </c>
      <c r="P8" s="128"/>
      <c r="Q8" s="33"/>
      <c r="R8" s="32">
        <v>378780</v>
      </c>
      <c r="S8" s="32"/>
      <c r="T8" s="32">
        <v>16268</v>
      </c>
      <c r="U8" s="32"/>
      <c r="V8" s="183" t="s">
        <v>71</v>
      </c>
      <c r="W8" s="86">
        <v>34810</v>
      </c>
      <c r="X8" s="80"/>
      <c r="Y8" s="86">
        <v>19090508</v>
      </c>
      <c r="Z8" s="86"/>
      <c r="AA8" s="186">
        <v>33.11</v>
      </c>
    </row>
    <row r="9" spans="1:27" ht="25.5" customHeight="1">
      <c r="A9" s="53" t="s">
        <v>8</v>
      </c>
      <c r="B9" s="76">
        <v>2378660</v>
      </c>
      <c r="C9" s="64">
        <v>15.2</v>
      </c>
      <c r="D9" s="76">
        <v>139156854</v>
      </c>
      <c r="E9" s="60">
        <v>0.76</v>
      </c>
      <c r="F9" s="65"/>
      <c r="G9" s="76">
        <v>849830454</v>
      </c>
      <c r="H9" s="64"/>
      <c r="I9" s="76">
        <v>28654552</v>
      </c>
      <c r="J9" s="64"/>
      <c r="K9" s="76">
        <v>212885956</v>
      </c>
      <c r="L9" s="64"/>
      <c r="M9" s="76">
        <v>21585483</v>
      </c>
      <c r="N9" s="53" t="s">
        <v>8</v>
      </c>
      <c r="O9" s="177">
        <v>3085</v>
      </c>
      <c r="P9" s="128"/>
      <c r="Q9" s="33"/>
      <c r="R9" s="32">
        <v>240009</v>
      </c>
      <c r="S9" s="32"/>
      <c r="T9" s="32">
        <v>9791</v>
      </c>
      <c r="U9" s="32"/>
      <c r="V9" s="183" t="s">
        <v>71</v>
      </c>
      <c r="W9" s="86">
        <v>31020</v>
      </c>
      <c r="X9" s="80"/>
      <c r="Y9" s="86">
        <v>11986228</v>
      </c>
      <c r="Z9" s="86"/>
      <c r="AA9" s="186">
        <v>31.67</v>
      </c>
    </row>
    <row r="10" spans="1:27" ht="25.5" customHeight="1">
      <c r="A10" s="53" t="s">
        <v>9</v>
      </c>
      <c r="B10" s="76">
        <v>2435296</v>
      </c>
      <c r="C10" s="64">
        <v>2.8</v>
      </c>
      <c r="D10" s="76">
        <v>71876732</v>
      </c>
      <c r="E10" s="60">
        <v>0.11</v>
      </c>
      <c r="F10" s="65"/>
      <c r="G10" s="76">
        <v>904768988</v>
      </c>
      <c r="H10" s="64"/>
      <c r="I10" s="76">
        <v>25470129</v>
      </c>
      <c r="J10" s="64"/>
      <c r="K10" s="76">
        <v>235711590</v>
      </c>
      <c r="L10" s="64"/>
      <c r="M10" s="76">
        <v>15653311</v>
      </c>
      <c r="N10" s="53" t="s">
        <v>9</v>
      </c>
      <c r="O10" s="177">
        <v>3749</v>
      </c>
      <c r="P10" s="128"/>
      <c r="Q10" s="33"/>
      <c r="R10" s="32">
        <v>295281</v>
      </c>
      <c r="S10" s="32"/>
      <c r="T10" s="32">
        <v>9360</v>
      </c>
      <c r="U10" s="32"/>
      <c r="V10" s="183" t="s">
        <v>71</v>
      </c>
      <c r="W10" s="86">
        <v>42335</v>
      </c>
      <c r="X10" s="80"/>
      <c r="Y10" s="86">
        <v>15350130</v>
      </c>
      <c r="Z10" s="86"/>
      <c r="AA10" s="186">
        <v>17.52</v>
      </c>
    </row>
    <row r="11" spans="1:27" ht="25.5" customHeight="1">
      <c r="A11" s="53" t="s">
        <v>10</v>
      </c>
      <c r="B11" s="76">
        <v>2378660</v>
      </c>
      <c r="C11" s="64">
        <v>5.6</v>
      </c>
      <c r="D11" s="76">
        <v>87281162</v>
      </c>
      <c r="E11" s="60">
        <v>0.67</v>
      </c>
      <c r="F11" s="65"/>
      <c r="G11" s="76">
        <v>824078016</v>
      </c>
      <c r="H11" s="64"/>
      <c r="I11" s="76">
        <v>15086823</v>
      </c>
      <c r="J11" s="64"/>
      <c r="K11" s="76">
        <v>146768202</v>
      </c>
      <c r="L11" s="64"/>
      <c r="M11" s="76">
        <v>14344563</v>
      </c>
      <c r="N11" s="53" t="s">
        <v>10</v>
      </c>
      <c r="O11" s="177">
        <v>4565</v>
      </c>
      <c r="P11" s="128"/>
      <c r="Q11" s="33"/>
      <c r="R11" s="32">
        <v>274619</v>
      </c>
      <c r="S11" s="32"/>
      <c r="T11" s="32">
        <v>16470</v>
      </c>
      <c r="U11" s="32"/>
      <c r="V11" s="183">
        <v>54</v>
      </c>
      <c r="W11" s="86">
        <v>44072</v>
      </c>
      <c r="X11" s="80"/>
      <c r="Y11" s="86">
        <v>10524042</v>
      </c>
      <c r="Z11" s="86"/>
      <c r="AA11" s="186">
        <v>22.44</v>
      </c>
    </row>
    <row r="12" spans="1:27" ht="25.5" customHeight="1">
      <c r="A12" s="53" t="s">
        <v>11</v>
      </c>
      <c r="B12" s="76">
        <v>2378660</v>
      </c>
      <c r="C12" s="64">
        <v>7.2</v>
      </c>
      <c r="D12" s="76">
        <v>117637978</v>
      </c>
      <c r="E12" s="60">
        <v>0.56</v>
      </c>
      <c r="F12" s="65"/>
      <c r="G12" s="76">
        <v>931379841</v>
      </c>
      <c r="H12" s="64"/>
      <c r="I12" s="76">
        <v>17600721</v>
      </c>
      <c r="J12" s="64"/>
      <c r="K12" s="76">
        <v>107085308</v>
      </c>
      <c r="L12" s="64"/>
      <c r="M12" s="76">
        <v>25451393</v>
      </c>
      <c r="N12" s="53" t="s">
        <v>11</v>
      </c>
      <c r="O12" s="177">
        <v>5880</v>
      </c>
      <c r="P12" s="128"/>
      <c r="Q12" s="33"/>
      <c r="R12" s="32">
        <v>654374</v>
      </c>
      <c r="S12" s="32"/>
      <c r="T12" s="32">
        <v>16234</v>
      </c>
      <c r="U12" s="32"/>
      <c r="V12" s="183">
        <v>1822</v>
      </c>
      <c r="W12" s="86">
        <v>58513</v>
      </c>
      <c r="X12" s="80"/>
      <c r="Y12" s="86">
        <v>17831711</v>
      </c>
      <c r="Z12" s="86"/>
      <c r="AA12" s="186">
        <v>28.41</v>
      </c>
    </row>
    <row r="13" spans="1:27" ht="25.5" customHeight="1">
      <c r="A13" s="53" t="s">
        <v>12</v>
      </c>
      <c r="B13" s="76">
        <v>2435296</v>
      </c>
      <c r="C13" s="211" t="s">
        <v>71</v>
      </c>
      <c r="D13" s="76">
        <v>134571982</v>
      </c>
      <c r="E13" s="60">
        <v>0.19</v>
      </c>
      <c r="F13" s="65"/>
      <c r="G13" s="76">
        <v>1011212399</v>
      </c>
      <c r="H13" s="64"/>
      <c r="I13" s="76">
        <v>17323843</v>
      </c>
      <c r="J13" s="64"/>
      <c r="K13" s="76">
        <v>99623578</v>
      </c>
      <c r="L13" s="64"/>
      <c r="M13" s="76">
        <v>38738139</v>
      </c>
      <c r="N13" s="53" t="s">
        <v>12</v>
      </c>
      <c r="O13" s="177">
        <v>5486</v>
      </c>
      <c r="P13" s="128"/>
      <c r="Q13" s="33"/>
      <c r="R13" s="32">
        <v>622352</v>
      </c>
      <c r="S13" s="32"/>
      <c r="T13" s="32">
        <v>15726</v>
      </c>
      <c r="U13" s="32"/>
      <c r="V13" s="183">
        <v>4608</v>
      </c>
      <c r="W13" s="86">
        <v>58645</v>
      </c>
      <c r="X13" s="80"/>
      <c r="Y13" s="86">
        <v>12107539</v>
      </c>
      <c r="Z13" s="86"/>
      <c r="AA13" s="186">
        <v>49.63</v>
      </c>
    </row>
    <row r="14" spans="1:27" ht="25.5" customHeight="1">
      <c r="A14" s="53" t="s">
        <v>24</v>
      </c>
      <c r="B14" s="76">
        <v>2265390</v>
      </c>
      <c r="C14" s="64">
        <v>4.8</v>
      </c>
      <c r="D14" s="76">
        <v>136720946</v>
      </c>
      <c r="E14" s="60">
        <v>0.67</v>
      </c>
      <c r="F14" s="65"/>
      <c r="G14" s="76">
        <v>566553636</v>
      </c>
      <c r="H14" s="64"/>
      <c r="I14" s="76">
        <v>16600317</v>
      </c>
      <c r="J14" s="64"/>
      <c r="K14" s="76">
        <v>99129558</v>
      </c>
      <c r="L14" s="64"/>
      <c r="M14" s="76">
        <v>29273277</v>
      </c>
      <c r="N14" s="53" t="s">
        <v>24</v>
      </c>
      <c r="O14" s="177">
        <v>3988</v>
      </c>
      <c r="P14" s="128"/>
      <c r="Q14" s="33"/>
      <c r="R14" s="32">
        <v>652993</v>
      </c>
      <c r="S14" s="32"/>
      <c r="T14" s="32">
        <v>15071</v>
      </c>
      <c r="U14" s="32"/>
      <c r="V14" s="183">
        <v>2625</v>
      </c>
      <c r="W14" s="86">
        <v>34065</v>
      </c>
      <c r="X14" s="80"/>
      <c r="Y14" s="86">
        <v>28497244</v>
      </c>
      <c r="Z14" s="86"/>
      <c r="AA14" s="186">
        <v>38.11</v>
      </c>
    </row>
    <row r="15" spans="1:27" ht="25.5" customHeight="1">
      <c r="A15" s="53" t="s">
        <v>25</v>
      </c>
      <c r="B15" s="76">
        <v>2038852</v>
      </c>
      <c r="C15" s="61">
        <v>8.8</v>
      </c>
      <c r="D15" s="76">
        <v>149408193</v>
      </c>
      <c r="E15" s="60">
        <v>0.28</v>
      </c>
      <c r="F15" s="65"/>
      <c r="G15" s="76">
        <v>824936431</v>
      </c>
      <c r="H15" s="64"/>
      <c r="I15" s="76">
        <v>14285763</v>
      </c>
      <c r="J15" s="64"/>
      <c r="K15" s="76">
        <v>104088923</v>
      </c>
      <c r="L15" s="64"/>
      <c r="M15" s="76">
        <v>25527041</v>
      </c>
      <c r="N15" s="53" t="s">
        <v>25</v>
      </c>
      <c r="O15" s="177">
        <v>3367</v>
      </c>
      <c r="P15" s="128"/>
      <c r="Q15" s="33"/>
      <c r="R15" s="32">
        <v>463533</v>
      </c>
      <c r="S15" s="32"/>
      <c r="T15" s="32">
        <v>15226</v>
      </c>
      <c r="U15" s="32"/>
      <c r="V15" s="183" t="s">
        <v>71</v>
      </c>
      <c r="W15" s="86">
        <v>58775</v>
      </c>
      <c r="X15" s="80"/>
      <c r="Y15" s="86">
        <v>21189220</v>
      </c>
      <c r="Z15" s="86"/>
      <c r="AA15" s="186">
        <v>17.44</v>
      </c>
    </row>
    <row r="16" spans="1:27" ht="25.5" customHeight="1">
      <c r="A16" s="53" t="s">
        <v>13</v>
      </c>
      <c r="B16" s="76">
        <v>2322024</v>
      </c>
      <c r="C16" s="66">
        <v>16.4</v>
      </c>
      <c r="D16" s="76">
        <v>132370763</v>
      </c>
      <c r="E16" s="60">
        <v>0.5</v>
      </c>
      <c r="F16" s="65"/>
      <c r="G16" s="76">
        <v>1622403594</v>
      </c>
      <c r="H16" s="64"/>
      <c r="I16" s="76">
        <v>17501024</v>
      </c>
      <c r="J16" s="64"/>
      <c r="K16" s="76">
        <v>110043361</v>
      </c>
      <c r="L16" s="64"/>
      <c r="M16" s="76">
        <v>29002095</v>
      </c>
      <c r="N16" s="53" t="s">
        <v>13</v>
      </c>
      <c r="O16" s="177">
        <v>3746</v>
      </c>
      <c r="P16" s="128"/>
      <c r="Q16" s="33"/>
      <c r="R16" s="32">
        <v>548170</v>
      </c>
      <c r="S16" s="32"/>
      <c r="T16" s="181">
        <v>10584</v>
      </c>
      <c r="U16" s="122"/>
      <c r="V16" s="183" t="s">
        <v>71</v>
      </c>
      <c r="W16" s="184">
        <v>35136</v>
      </c>
      <c r="X16" s="79"/>
      <c r="Y16" s="86">
        <v>9615054</v>
      </c>
      <c r="Z16" s="86"/>
      <c r="AA16" s="186">
        <v>27.15</v>
      </c>
    </row>
    <row r="17" spans="1:27" ht="25.5" customHeight="1">
      <c r="A17" s="56" t="s">
        <v>26</v>
      </c>
      <c r="B17" s="173">
        <v>2435296</v>
      </c>
      <c r="C17" s="67">
        <v>21.1</v>
      </c>
      <c r="D17" s="76">
        <v>157238751</v>
      </c>
      <c r="E17" s="175">
        <v>0.7</v>
      </c>
      <c r="F17" s="69"/>
      <c r="G17" s="76">
        <v>1410375188</v>
      </c>
      <c r="H17" s="68"/>
      <c r="I17" s="173">
        <v>15519574</v>
      </c>
      <c r="J17" s="67"/>
      <c r="K17" s="76">
        <v>111916567</v>
      </c>
      <c r="L17" s="68"/>
      <c r="M17" s="174">
        <v>34625320</v>
      </c>
      <c r="N17" s="54" t="s">
        <v>26</v>
      </c>
      <c r="O17" s="178">
        <v>3169</v>
      </c>
      <c r="P17" s="129"/>
      <c r="Q17" s="35"/>
      <c r="R17" s="182">
        <v>531268</v>
      </c>
      <c r="S17" s="182"/>
      <c r="T17" s="182">
        <v>23897</v>
      </c>
      <c r="U17" s="51"/>
      <c r="V17" s="183" t="s">
        <v>71</v>
      </c>
      <c r="W17" s="184">
        <v>31299</v>
      </c>
      <c r="X17" s="79"/>
      <c r="Y17" s="88">
        <v>4775774</v>
      </c>
      <c r="Z17" s="88"/>
      <c r="AA17" s="187">
        <v>16.96</v>
      </c>
    </row>
    <row r="18" spans="1:27" s="99" customFormat="1" ht="27" customHeight="1" thickBot="1">
      <c r="A18" s="92" t="s">
        <v>39</v>
      </c>
      <c r="B18" s="93">
        <f>SUM(B6:B17)</f>
        <v>28147480</v>
      </c>
      <c r="C18" s="96">
        <f>SUM(C6:C17)</f>
        <v>115.1</v>
      </c>
      <c r="D18" s="93">
        <f>SUM(D6:D17)</f>
        <v>1572172151</v>
      </c>
      <c r="E18" s="94">
        <f>SUM(E6:E17)</f>
        <v>6.03</v>
      </c>
      <c r="F18" s="97"/>
      <c r="G18" s="93">
        <f>SUM(G6:G17)</f>
        <v>11683022706</v>
      </c>
      <c r="H18" s="96"/>
      <c r="I18" s="93">
        <f>SUM(I6:I17)</f>
        <v>254491534</v>
      </c>
      <c r="J18" s="96"/>
      <c r="K18" s="93">
        <f>SUM(K6:K17)</f>
        <v>2040389633</v>
      </c>
      <c r="L18" s="96"/>
      <c r="M18" s="93">
        <f>SUM(M6:M17)</f>
        <v>369377812</v>
      </c>
      <c r="N18" s="92" t="s">
        <v>39</v>
      </c>
      <c r="O18" s="179">
        <f>SUM(O6:O17)</f>
        <v>44822</v>
      </c>
      <c r="P18" s="129"/>
      <c r="Q18" s="96"/>
      <c r="R18" s="93">
        <f>SUM(R6:R17)</f>
        <v>5858451</v>
      </c>
      <c r="S18" s="93"/>
      <c r="T18" s="93">
        <f>SUM(T6:T17)</f>
        <v>177623</v>
      </c>
      <c r="U18" s="93"/>
      <c r="V18" s="100">
        <f>SUM(V6:V17)</f>
        <v>11627</v>
      </c>
      <c r="W18" s="100">
        <f>SUM(W6:W17)</f>
        <v>486053</v>
      </c>
      <c r="X18" s="101"/>
      <c r="Y18" s="100">
        <f>SUM(Y6:Y17)</f>
        <v>171346044</v>
      </c>
      <c r="Z18" s="100"/>
      <c r="AA18" s="188">
        <f>SUM(AA6:AA17)</f>
        <v>354.09999999999997</v>
      </c>
    </row>
    <row r="19" spans="1:27" ht="5.25" customHeight="1" thickTop="1">
      <c r="A19" s="244"/>
      <c r="B19" s="244"/>
      <c r="C19" s="244"/>
      <c r="D19" s="244"/>
      <c r="E19" s="19"/>
      <c r="F19" s="19"/>
      <c r="G19" s="19"/>
      <c r="H19" s="19"/>
      <c r="I19" s="19"/>
      <c r="J19" s="20"/>
      <c r="K19" s="18"/>
      <c r="L19" s="18"/>
      <c r="M19" s="18"/>
      <c r="N19" s="244"/>
      <c r="O19" s="244"/>
      <c r="P19" s="244"/>
      <c r="Q19" s="244"/>
      <c r="R19" s="16"/>
      <c r="S19" s="16"/>
      <c r="T19" s="18"/>
      <c r="U19" s="18"/>
      <c r="V19" s="16"/>
      <c r="W19" s="20"/>
      <c r="X19" s="20"/>
      <c r="Y19" s="20"/>
      <c r="Z19" s="20"/>
      <c r="AA19" s="20"/>
    </row>
    <row r="20" spans="1:27" ht="15.75" customHeight="1">
      <c r="A20" s="246" t="s">
        <v>72</v>
      </c>
      <c r="B20" s="246"/>
      <c r="C20" s="246"/>
      <c r="D20" s="246"/>
      <c r="E20" s="246"/>
      <c r="F20" s="246"/>
      <c r="G20" s="246"/>
      <c r="H20" s="246"/>
      <c r="I20" s="246"/>
      <c r="J20" s="20"/>
      <c r="M20" s="18" t="s">
        <v>27</v>
      </c>
      <c r="N20" s="246" t="s">
        <v>72</v>
      </c>
      <c r="O20" s="246"/>
      <c r="P20" s="246"/>
      <c r="Q20" s="246"/>
      <c r="R20" s="246"/>
      <c r="S20" s="246"/>
      <c r="T20" s="246"/>
      <c r="U20" s="20"/>
      <c r="V20" s="257"/>
      <c r="W20" s="257"/>
      <c r="X20" s="20"/>
      <c r="Y20" s="20"/>
      <c r="Z20" s="20"/>
      <c r="AA20" s="20"/>
    </row>
    <row r="21" spans="1:27" ht="14.25" customHeight="1">
      <c r="A21" s="250" t="s">
        <v>19</v>
      </c>
      <c r="B21" s="250"/>
      <c r="C21" s="250"/>
      <c r="D21" s="250"/>
      <c r="E21" s="250"/>
      <c r="F21" s="250"/>
      <c r="G21" s="250"/>
      <c r="H21" s="20"/>
      <c r="I21" s="20"/>
      <c r="J21" s="20"/>
      <c r="K21" s="18"/>
      <c r="L21" s="18"/>
      <c r="M21" s="18"/>
      <c r="N21" s="250" t="s">
        <v>19</v>
      </c>
      <c r="O21" s="250"/>
      <c r="P21" s="250"/>
      <c r="Q21" s="250"/>
      <c r="R21" s="250"/>
      <c r="S21" s="250"/>
      <c r="T21" s="250"/>
      <c r="U21" s="16"/>
      <c r="V21" s="25"/>
      <c r="W21" s="20"/>
      <c r="X21" s="20"/>
      <c r="Y21" s="20"/>
      <c r="Z21" s="20"/>
      <c r="AA21" s="20"/>
    </row>
    <row r="22" spans="10:27" ht="49.5" customHeight="1">
      <c r="J22" s="20"/>
      <c r="K22" s="18"/>
      <c r="L22" s="18"/>
      <c r="M22" s="18"/>
      <c r="U22" s="38"/>
      <c r="V22" s="37"/>
      <c r="W22" s="21"/>
      <c r="X22" s="17"/>
      <c r="Y22" s="17"/>
      <c r="Z22" s="17"/>
      <c r="AA22" s="17"/>
    </row>
    <row r="23" spans="1:27" ht="21" customHeight="1">
      <c r="A23" s="245" t="s">
        <v>40</v>
      </c>
      <c r="B23" s="245"/>
      <c r="C23" s="245"/>
      <c r="D23" s="169"/>
      <c r="E23" s="23"/>
      <c r="F23" s="23"/>
      <c r="G23" s="23"/>
      <c r="H23" s="23"/>
      <c r="I23" s="23"/>
      <c r="J23" s="23"/>
      <c r="K23" s="23"/>
      <c r="L23" s="23"/>
      <c r="M23" s="160">
        <v>11</v>
      </c>
      <c r="N23" s="245" t="s">
        <v>40</v>
      </c>
      <c r="O23" s="245"/>
      <c r="P23" s="245"/>
      <c r="Q23" s="245"/>
      <c r="R23" s="245"/>
      <c r="S23" s="26"/>
      <c r="T23" s="26"/>
      <c r="U23" s="48"/>
      <c r="V23" s="245"/>
      <c r="W23" s="245"/>
      <c r="X23" s="24"/>
      <c r="Y23" s="36"/>
      <c r="Z23" s="36"/>
      <c r="AA23" s="160">
        <v>12</v>
      </c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sheetProtection/>
  <mergeCells count="21">
    <mergeCell ref="B4:E4"/>
    <mergeCell ref="V23:W23"/>
    <mergeCell ref="A23:C23"/>
    <mergeCell ref="A20:I20"/>
    <mergeCell ref="J4:J5"/>
    <mergeCell ref="L4:L5"/>
    <mergeCell ref="N2:O2"/>
    <mergeCell ref="V20:W20"/>
    <mergeCell ref="N4:N5"/>
    <mergeCell ref="F4:F5"/>
    <mergeCell ref="V4:W4"/>
    <mergeCell ref="N23:R23"/>
    <mergeCell ref="N20:T20"/>
    <mergeCell ref="A21:G21"/>
    <mergeCell ref="N21:T21"/>
    <mergeCell ref="H4:H5"/>
    <mergeCell ref="A1:M1"/>
    <mergeCell ref="N1:AA1"/>
    <mergeCell ref="A4:A5"/>
    <mergeCell ref="A19:D19"/>
    <mergeCell ref="N19:Q19"/>
  </mergeCells>
  <printOptions horizontalCentered="1" verticalCentered="1"/>
  <pageMargins left="0.708661417322835" right="0.708661417322835" top="0.511811023622047" bottom="0.196850393700787" header="0" footer="0"/>
  <pageSetup horizontalDpi="600" verticalDpi="600" orientation="landscape" paperSize="9" scale="95" r:id="rId1"/>
  <colBreaks count="1" manualBreakCount="1">
    <brk id="13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rightToLeft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13.00390625" style="0" customWidth="1"/>
    <col min="2" max="2" width="11.7109375" style="0" customWidth="1"/>
    <col min="3" max="3" width="10.57421875" style="0" customWidth="1"/>
    <col min="4" max="5" width="11.00390625" style="0" customWidth="1"/>
    <col min="6" max="6" width="8.7109375" style="0" customWidth="1"/>
    <col min="7" max="7" width="12.28125" style="0" customWidth="1"/>
    <col min="8" max="8" width="10.00390625" style="0" customWidth="1"/>
    <col min="9" max="9" width="12.421875" style="0" customWidth="1"/>
    <col min="10" max="10" width="9.7109375" style="0" customWidth="1"/>
    <col min="11" max="11" width="10.140625" style="0" customWidth="1"/>
  </cols>
  <sheetData>
    <row r="1" spans="1:11" ht="15.75">
      <c r="A1" s="259" t="s">
        <v>125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6.5" thickBot="1">
      <c r="A2" s="260" t="s">
        <v>68</v>
      </c>
      <c r="B2" s="260"/>
      <c r="C2" s="260"/>
      <c r="D2" s="260"/>
      <c r="E2" s="83"/>
      <c r="F2" s="83"/>
      <c r="G2" s="83"/>
      <c r="H2" s="83"/>
      <c r="I2" s="83"/>
      <c r="J2" s="83"/>
      <c r="K2" s="81"/>
    </row>
    <row r="3" spans="1:11" ht="25.5" customHeight="1" thickTop="1">
      <c r="A3" s="261" t="s">
        <v>124</v>
      </c>
      <c r="B3" s="89" t="s">
        <v>29</v>
      </c>
      <c r="C3" s="89" t="s">
        <v>48</v>
      </c>
      <c r="D3" s="89" t="s">
        <v>49</v>
      </c>
      <c r="E3" s="89" t="s">
        <v>28</v>
      </c>
      <c r="F3" s="89" t="s">
        <v>50</v>
      </c>
      <c r="G3" s="89" t="s">
        <v>16</v>
      </c>
      <c r="H3" s="89" t="s">
        <v>51</v>
      </c>
      <c r="I3" s="89" t="s">
        <v>43</v>
      </c>
      <c r="J3" s="89" t="s">
        <v>83</v>
      </c>
      <c r="K3" s="89" t="s">
        <v>57</v>
      </c>
    </row>
    <row r="4" spans="1:11" ht="20.25" customHeight="1">
      <c r="A4" s="262"/>
      <c r="B4" s="113" t="s">
        <v>104</v>
      </c>
      <c r="C4" s="113" t="s">
        <v>112</v>
      </c>
      <c r="D4" s="113" t="s">
        <v>112</v>
      </c>
      <c r="E4" s="113" t="s">
        <v>112</v>
      </c>
      <c r="F4" s="113" t="s">
        <v>112</v>
      </c>
      <c r="G4" s="113" t="s">
        <v>112</v>
      </c>
      <c r="H4" s="113" t="s">
        <v>112</v>
      </c>
      <c r="I4" s="113" t="s">
        <v>113</v>
      </c>
      <c r="J4" s="113" t="s">
        <v>113</v>
      </c>
      <c r="K4" s="113" t="s">
        <v>114</v>
      </c>
    </row>
    <row r="5" spans="1:11" ht="27.75" customHeight="1">
      <c r="A5" s="132" t="s">
        <v>5</v>
      </c>
      <c r="B5" s="217">
        <v>713686</v>
      </c>
      <c r="C5" s="218">
        <v>19491</v>
      </c>
      <c r="D5" s="218">
        <v>337128</v>
      </c>
      <c r="E5" s="218">
        <v>689273</v>
      </c>
      <c r="F5" s="219" t="s">
        <v>71</v>
      </c>
      <c r="G5" s="218">
        <v>707367</v>
      </c>
      <c r="H5" s="219" t="s">
        <v>71</v>
      </c>
      <c r="I5" s="218">
        <v>165207</v>
      </c>
      <c r="J5" s="219" t="s">
        <v>71</v>
      </c>
      <c r="K5" s="219" t="s">
        <v>71</v>
      </c>
    </row>
    <row r="6" spans="1:11" ht="27.75" customHeight="1">
      <c r="A6" s="135" t="s">
        <v>6</v>
      </c>
      <c r="B6" s="136">
        <v>681300</v>
      </c>
      <c r="C6" s="137">
        <v>13223</v>
      </c>
      <c r="D6" s="137">
        <v>265510</v>
      </c>
      <c r="E6" s="137">
        <v>668393</v>
      </c>
      <c r="F6" s="215" t="s">
        <v>71</v>
      </c>
      <c r="G6" s="137">
        <v>688021</v>
      </c>
      <c r="H6" s="215" t="s">
        <v>71</v>
      </c>
      <c r="I6" s="137">
        <v>151927</v>
      </c>
      <c r="J6" s="215" t="s">
        <v>71</v>
      </c>
      <c r="K6" s="215" t="s">
        <v>71</v>
      </c>
    </row>
    <row r="7" spans="1:11" ht="27.75" customHeight="1">
      <c r="A7" s="135" t="s">
        <v>35</v>
      </c>
      <c r="B7" s="136">
        <v>480527</v>
      </c>
      <c r="C7" s="137">
        <v>12014</v>
      </c>
      <c r="D7" s="137">
        <v>121908</v>
      </c>
      <c r="E7" s="137">
        <v>522643</v>
      </c>
      <c r="F7" s="215" t="s">
        <v>71</v>
      </c>
      <c r="G7" s="137">
        <v>571940</v>
      </c>
      <c r="H7" s="215" t="s">
        <v>71</v>
      </c>
      <c r="I7" s="137">
        <v>161198</v>
      </c>
      <c r="J7" s="215" t="s">
        <v>71</v>
      </c>
      <c r="K7" s="215" t="s">
        <v>71</v>
      </c>
    </row>
    <row r="8" spans="1:11" ht="27.75" customHeight="1">
      <c r="A8" s="135" t="s">
        <v>8</v>
      </c>
      <c r="B8" s="136">
        <v>326861</v>
      </c>
      <c r="C8" s="137">
        <v>10406</v>
      </c>
      <c r="D8" s="137">
        <v>40170</v>
      </c>
      <c r="E8" s="137">
        <v>462143</v>
      </c>
      <c r="F8" s="215" t="s">
        <v>71</v>
      </c>
      <c r="G8" s="137">
        <v>398966</v>
      </c>
      <c r="H8" s="215" t="s">
        <v>71</v>
      </c>
      <c r="I8" s="137">
        <v>124506</v>
      </c>
      <c r="J8" s="215" t="s">
        <v>71</v>
      </c>
      <c r="K8" s="215" t="s">
        <v>71</v>
      </c>
    </row>
    <row r="9" spans="1:11" ht="27.75" customHeight="1">
      <c r="A9" s="135" t="s">
        <v>34</v>
      </c>
      <c r="B9" s="136">
        <v>456539</v>
      </c>
      <c r="C9" s="137">
        <v>10070</v>
      </c>
      <c r="D9" s="137">
        <v>37131</v>
      </c>
      <c r="E9" s="137">
        <v>547266</v>
      </c>
      <c r="F9" s="215" t="s">
        <v>71</v>
      </c>
      <c r="G9" s="137">
        <v>487199</v>
      </c>
      <c r="H9" s="215" t="s">
        <v>71</v>
      </c>
      <c r="I9" s="137">
        <v>129350</v>
      </c>
      <c r="J9" s="215" t="s">
        <v>71</v>
      </c>
      <c r="K9" s="215" t="s">
        <v>71</v>
      </c>
    </row>
    <row r="10" spans="1:11" ht="27.75" customHeight="1">
      <c r="A10" s="138" t="s">
        <v>10</v>
      </c>
      <c r="B10" s="136">
        <v>462563</v>
      </c>
      <c r="C10" s="137">
        <v>8760</v>
      </c>
      <c r="D10" s="137">
        <v>48668</v>
      </c>
      <c r="E10" s="137">
        <v>656026</v>
      </c>
      <c r="F10" s="215" t="s">
        <v>71</v>
      </c>
      <c r="G10" s="137">
        <v>477206</v>
      </c>
      <c r="H10" s="215" t="s">
        <v>71</v>
      </c>
      <c r="I10" s="137">
        <v>130831</v>
      </c>
      <c r="J10" s="215" t="s">
        <v>71</v>
      </c>
      <c r="K10" s="215" t="s">
        <v>71</v>
      </c>
    </row>
    <row r="11" spans="1:11" ht="27.75" customHeight="1">
      <c r="A11" s="135" t="s">
        <v>11</v>
      </c>
      <c r="B11" s="136">
        <v>591651</v>
      </c>
      <c r="C11" s="137">
        <v>8581</v>
      </c>
      <c r="D11" s="137">
        <v>64879</v>
      </c>
      <c r="E11" s="137">
        <v>733298</v>
      </c>
      <c r="F11" s="215" t="s">
        <v>71</v>
      </c>
      <c r="G11" s="137">
        <v>644876</v>
      </c>
      <c r="H11" s="215" t="s">
        <v>71</v>
      </c>
      <c r="I11" s="137">
        <v>130420</v>
      </c>
      <c r="J11" s="215" t="s">
        <v>71</v>
      </c>
      <c r="K11" s="215" t="s">
        <v>71</v>
      </c>
    </row>
    <row r="12" spans="1:11" s="6" customFormat="1" ht="21.75" customHeight="1">
      <c r="A12" s="53" t="s">
        <v>12</v>
      </c>
      <c r="B12" s="223">
        <v>593829</v>
      </c>
      <c r="C12" s="223">
        <v>9170</v>
      </c>
      <c r="D12" s="223">
        <v>28401</v>
      </c>
      <c r="E12" s="223">
        <v>738077</v>
      </c>
      <c r="F12" s="215" t="s">
        <v>71</v>
      </c>
      <c r="G12" s="137">
        <v>613436</v>
      </c>
      <c r="H12" s="215" t="s">
        <v>71</v>
      </c>
      <c r="I12" s="137">
        <v>138133</v>
      </c>
      <c r="J12" s="215" t="s">
        <v>71</v>
      </c>
      <c r="K12" s="215" t="s">
        <v>71</v>
      </c>
    </row>
    <row r="13" spans="1:11" s="6" customFormat="1" ht="21.75" customHeight="1">
      <c r="A13" s="53" t="s">
        <v>24</v>
      </c>
      <c r="B13" s="223">
        <v>650909</v>
      </c>
      <c r="C13" s="223">
        <v>10064</v>
      </c>
      <c r="D13" s="223">
        <v>45447</v>
      </c>
      <c r="E13" s="223">
        <v>742518</v>
      </c>
      <c r="F13" s="215" t="s">
        <v>71</v>
      </c>
      <c r="G13" s="137">
        <v>663346</v>
      </c>
      <c r="H13" s="215" t="s">
        <v>71</v>
      </c>
      <c r="I13" s="137">
        <v>138693</v>
      </c>
      <c r="J13" s="215" t="s">
        <v>71</v>
      </c>
      <c r="K13" s="215" t="s">
        <v>71</v>
      </c>
    </row>
    <row r="14" spans="1:11" s="6" customFormat="1" ht="21.75" customHeight="1">
      <c r="A14" s="53" t="s">
        <v>25</v>
      </c>
      <c r="B14" s="223">
        <v>632999</v>
      </c>
      <c r="C14" s="223">
        <v>10545</v>
      </c>
      <c r="D14" s="223">
        <v>206926</v>
      </c>
      <c r="E14" s="223">
        <v>579187</v>
      </c>
      <c r="F14" s="215" t="s">
        <v>71</v>
      </c>
      <c r="G14" s="137">
        <v>691492</v>
      </c>
      <c r="H14" s="215" t="s">
        <v>71</v>
      </c>
      <c r="I14" s="137">
        <v>146564</v>
      </c>
      <c r="J14" s="215" t="s">
        <v>71</v>
      </c>
      <c r="K14" s="215" t="s">
        <v>71</v>
      </c>
    </row>
    <row r="15" spans="1:11" s="6" customFormat="1" ht="21.75" customHeight="1">
      <c r="A15" s="53" t="s">
        <v>13</v>
      </c>
      <c r="B15" s="223">
        <v>641917</v>
      </c>
      <c r="C15" s="223">
        <v>10661</v>
      </c>
      <c r="D15" s="223">
        <v>312120</v>
      </c>
      <c r="E15" s="223">
        <v>511294</v>
      </c>
      <c r="F15" s="216" t="s">
        <v>71</v>
      </c>
      <c r="G15" s="223">
        <v>587613</v>
      </c>
      <c r="H15" s="216" t="s">
        <v>71</v>
      </c>
      <c r="I15" s="223">
        <v>151316</v>
      </c>
      <c r="J15" s="215" t="s">
        <v>71</v>
      </c>
      <c r="K15" s="215" t="s">
        <v>71</v>
      </c>
    </row>
    <row r="16" spans="1:11" s="6" customFormat="1" ht="21.75" customHeight="1">
      <c r="A16" s="54" t="s">
        <v>14</v>
      </c>
      <c r="B16" s="224">
        <v>686799</v>
      </c>
      <c r="C16" s="224">
        <v>9996</v>
      </c>
      <c r="D16" s="224">
        <v>304901</v>
      </c>
      <c r="E16" s="224">
        <v>603766</v>
      </c>
      <c r="F16" s="189" t="s">
        <v>71</v>
      </c>
      <c r="G16" s="224">
        <v>679166</v>
      </c>
      <c r="H16" s="189" t="s">
        <v>71</v>
      </c>
      <c r="I16" s="224">
        <v>168898</v>
      </c>
      <c r="J16" s="215" t="s">
        <v>71</v>
      </c>
      <c r="K16" s="215" t="s">
        <v>71</v>
      </c>
    </row>
    <row r="17" spans="1:11" s="6" customFormat="1" ht="21.75" customHeight="1" thickBot="1">
      <c r="A17" s="92" t="s">
        <v>126</v>
      </c>
      <c r="B17" s="225">
        <f>SUM(B5:B16)</f>
        <v>6919580</v>
      </c>
      <c r="C17" s="225">
        <f>SUM(C5:C16)</f>
        <v>132981</v>
      </c>
      <c r="D17" s="225">
        <f>SUM(D5:D16)</f>
        <v>1813189</v>
      </c>
      <c r="E17" s="225">
        <f>SUM(E5:E16)</f>
        <v>7453884</v>
      </c>
      <c r="F17" s="190" t="s">
        <v>71</v>
      </c>
      <c r="G17" s="225">
        <f>SUM(G5:G16)</f>
        <v>7210628</v>
      </c>
      <c r="H17" s="190" t="s">
        <v>71</v>
      </c>
      <c r="I17" s="225">
        <f>SUM(I5:I16)</f>
        <v>1737043</v>
      </c>
      <c r="J17" s="190" t="s">
        <v>71</v>
      </c>
      <c r="K17" s="190" t="s">
        <v>71</v>
      </c>
    </row>
    <row r="18" spans="1:11" ht="3" customHeight="1" thickTop="1">
      <c r="A18" s="258" t="s">
        <v>37</v>
      </c>
      <c r="B18" s="258"/>
      <c r="C18" s="258"/>
      <c r="D18" s="258"/>
      <c r="E18" s="258"/>
      <c r="F18" s="258"/>
      <c r="G18" s="258"/>
      <c r="H18" s="258"/>
      <c r="I18" s="258"/>
      <c r="J18" s="210"/>
      <c r="K18" s="143"/>
    </row>
    <row r="19" spans="1:11" ht="15" customHeight="1">
      <c r="A19" s="258" t="s">
        <v>72</v>
      </c>
      <c r="B19" s="258"/>
      <c r="C19" s="258"/>
      <c r="D19" s="258"/>
      <c r="E19" s="258"/>
      <c r="F19" s="258"/>
      <c r="G19" s="258"/>
      <c r="H19" s="258"/>
      <c r="I19" s="258"/>
      <c r="J19" s="210"/>
      <c r="K19" s="143"/>
    </row>
    <row r="20" spans="1:11" ht="15" customHeight="1">
      <c r="A20" s="258" t="s">
        <v>116</v>
      </c>
      <c r="B20" s="258"/>
      <c r="C20" s="258"/>
      <c r="D20" s="258"/>
      <c r="E20" s="258"/>
      <c r="F20" s="258"/>
      <c r="G20" s="258"/>
      <c r="H20" s="258"/>
      <c r="I20" s="258"/>
      <c r="J20" s="210"/>
      <c r="K20" s="143"/>
    </row>
    <row r="21" spans="1:11" ht="15" customHeight="1">
      <c r="A21" s="250" t="s">
        <v>19</v>
      </c>
      <c r="B21" s="250"/>
      <c r="C21" s="250"/>
      <c r="D21" s="250"/>
      <c r="E21" s="250"/>
      <c r="F21" s="250"/>
      <c r="G21" s="143"/>
      <c r="H21" s="143"/>
      <c r="I21" s="143"/>
      <c r="J21" s="196"/>
      <c r="K21" s="143"/>
    </row>
    <row r="22" spans="1:11" ht="6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11"/>
      <c r="K22" s="143"/>
    </row>
    <row r="24" spans="1:11" ht="12.75">
      <c r="A24" s="245" t="s">
        <v>40</v>
      </c>
      <c r="B24" s="245"/>
      <c r="C24" s="245"/>
      <c r="D24" s="245"/>
      <c r="E24" s="245"/>
      <c r="F24" s="245"/>
      <c r="G24" s="245"/>
      <c r="H24" s="245"/>
      <c r="I24" s="160">
        <v>13</v>
      </c>
      <c r="J24" s="160"/>
      <c r="K24" s="160"/>
    </row>
  </sheetData>
  <sheetProtection/>
  <mergeCells count="10">
    <mergeCell ref="A22:I22"/>
    <mergeCell ref="A21:F21"/>
    <mergeCell ref="A1:K1"/>
    <mergeCell ref="A2:D2"/>
    <mergeCell ref="A3:A4"/>
    <mergeCell ref="A24:D24"/>
    <mergeCell ref="E24:H24"/>
    <mergeCell ref="A18:I18"/>
    <mergeCell ref="A19:I19"/>
    <mergeCell ref="A20:I20"/>
  </mergeCells>
  <printOptions horizontalCentered="1" verticalCentered="1"/>
  <pageMargins left="0.7" right="0.7" top="1.25" bottom="1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rightToLeft="1" view="pageBreakPreview" zoomScale="120" zoomScaleSheetLayoutView="120" zoomScalePageLayoutView="0" workbookViewId="0" topLeftCell="A10">
      <selection activeCell="F9" sqref="F9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s="83" customFormat="1" ht="27" customHeight="1">
      <c r="A1" s="259" t="s">
        <v>103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s="83" customFormat="1" ht="20.25" customHeight="1" thickBot="1">
      <c r="A2" s="260" t="s">
        <v>115</v>
      </c>
      <c r="B2" s="260"/>
      <c r="C2" s="260"/>
      <c r="D2" s="260"/>
      <c r="K2" s="81"/>
    </row>
    <row r="3" spans="1:11" ht="26.25" customHeight="1" thickTop="1">
      <c r="A3" s="261" t="s">
        <v>52</v>
      </c>
      <c r="B3" s="89" t="s">
        <v>29</v>
      </c>
      <c r="C3" s="89" t="s">
        <v>48</v>
      </c>
      <c r="D3" s="89" t="s">
        <v>49</v>
      </c>
      <c r="E3" s="89" t="s">
        <v>28</v>
      </c>
      <c r="F3" s="89" t="s">
        <v>50</v>
      </c>
      <c r="G3" s="89" t="s">
        <v>16</v>
      </c>
      <c r="H3" s="89" t="s">
        <v>51</v>
      </c>
      <c r="I3" s="89" t="s">
        <v>43</v>
      </c>
      <c r="J3" s="89" t="s">
        <v>83</v>
      </c>
      <c r="K3" s="89" t="s">
        <v>57</v>
      </c>
    </row>
    <row r="4" spans="1:11" ht="24" customHeight="1">
      <c r="A4" s="262"/>
      <c r="B4" s="113" t="s">
        <v>84</v>
      </c>
      <c r="C4" s="113" t="s">
        <v>84</v>
      </c>
      <c r="D4" s="113" t="s">
        <v>84</v>
      </c>
      <c r="E4" s="113" t="s">
        <v>84</v>
      </c>
      <c r="F4" s="113" t="s">
        <v>84</v>
      </c>
      <c r="G4" s="113" t="s">
        <v>84</v>
      </c>
      <c r="H4" s="113" t="s">
        <v>84</v>
      </c>
      <c r="I4" s="113" t="s">
        <v>85</v>
      </c>
      <c r="J4" s="113" t="s">
        <v>85</v>
      </c>
      <c r="K4" s="113" t="s">
        <v>82</v>
      </c>
    </row>
    <row r="5" spans="1:11" ht="34.5" customHeight="1">
      <c r="A5" s="132">
        <v>2012</v>
      </c>
      <c r="B5" s="133">
        <v>7964</v>
      </c>
      <c r="C5" s="134">
        <v>139</v>
      </c>
      <c r="D5" s="134">
        <v>2638</v>
      </c>
      <c r="E5" s="134">
        <v>8825</v>
      </c>
      <c r="F5" s="134">
        <v>100</v>
      </c>
      <c r="G5" s="134">
        <v>9225</v>
      </c>
      <c r="H5" s="134">
        <v>59</v>
      </c>
      <c r="I5" s="134">
        <v>1685</v>
      </c>
      <c r="J5" s="134">
        <v>671</v>
      </c>
      <c r="K5" s="134">
        <v>8520</v>
      </c>
    </row>
    <row r="6" spans="1:11" ht="34.5" customHeight="1">
      <c r="A6" s="135">
        <v>2013</v>
      </c>
      <c r="B6" s="136">
        <v>7789</v>
      </c>
      <c r="C6" s="137">
        <v>171</v>
      </c>
      <c r="D6" s="137">
        <v>2420</v>
      </c>
      <c r="E6" s="137">
        <v>9057</v>
      </c>
      <c r="F6" s="137">
        <v>216</v>
      </c>
      <c r="G6" s="137">
        <v>9402</v>
      </c>
      <c r="H6" s="137">
        <v>23</v>
      </c>
      <c r="I6" s="137">
        <v>1819</v>
      </c>
      <c r="J6" s="137">
        <v>837</v>
      </c>
      <c r="K6" s="137">
        <v>8954</v>
      </c>
    </row>
    <row r="7" spans="1:11" ht="34.5" customHeight="1">
      <c r="A7" s="135">
        <v>2014</v>
      </c>
      <c r="B7" s="136">
        <v>6368</v>
      </c>
      <c r="C7" s="137">
        <v>219</v>
      </c>
      <c r="D7" s="137">
        <v>1637</v>
      </c>
      <c r="E7" s="137">
        <v>7302</v>
      </c>
      <c r="F7" s="137">
        <v>177</v>
      </c>
      <c r="G7" s="137">
        <v>8491</v>
      </c>
      <c r="H7" s="137">
        <v>18</v>
      </c>
      <c r="I7" s="137">
        <v>1677</v>
      </c>
      <c r="J7" s="137">
        <v>543</v>
      </c>
      <c r="K7" s="137">
        <v>8981</v>
      </c>
    </row>
    <row r="8" spans="1:11" ht="34.5" customHeight="1">
      <c r="A8" s="135">
        <v>2015</v>
      </c>
      <c r="B8" s="136">
        <v>6071</v>
      </c>
      <c r="C8" s="137">
        <v>234</v>
      </c>
      <c r="D8" s="137">
        <v>1495</v>
      </c>
      <c r="E8" s="137">
        <v>5900</v>
      </c>
      <c r="F8" s="137">
        <v>146</v>
      </c>
      <c r="G8" s="137">
        <v>9529</v>
      </c>
      <c r="H8" s="137">
        <v>13</v>
      </c>
      <c r="I8" s="137">
        <v>1487</v>
      </c>
      <c r="J8" s="137">
        <v>165</v>
      </c>
      <c r="K8" s="137">
        <v>8852</v>
      </c>
    </row>
    <row r="9" spans="1:11" ht="34.5" customHeight="1">
      <c r="A9" s="135">
        <v>2016</v>
      </c>
      <c r="B9" s="136">
        <v>6324</v>
      </c>
      <c r="C9" s="137">
        <v>271</v>
      </c>
      <c r="D9" s="137">
        <v>1574</v>
      </c>
      <c r="E9" s="137">
        <v>5663</v>
      </c>
      <c r="F9" s="137">
        <v>153</v>
      </c>
      <c r="G9" s="137">
        <v>11305</v>
      </c>
      <c r="H9" s="137">
        <v>16</v>
      </c>
      <c r="I9" s="137">
        <v>1474</v>
      </c>
      <c r="J9" s="137">
        <v>84</v>
      </c>
      <c r="K9" s="137">
        <v>11612</v>
      </c>
    </row>
    <row r="10" spans="1:11" ht="34.5" customHeight="1">
      <c r="A10" s="138">
        <v>2017</v>
      </c>
      <c r="B10" s="139">
        <v>7196</v>
      </c>
      <c r="C10" s="140">
        <v>281</v>
      </c>
      <c r="D10" s="140">
        <v>1752</v>
      </c>
      <c r="E10" s="140">
        <v>6463</v>
      </c>
      <c r="F10" s="140">
        <v>194</v>
      </c>
      <c r="G10" s="140">
        <v>15451</v>
      </c>
      <c r="H10" s="140">
        <v>14</v>
      </c>
      <c r="I10" s="140">
        <v>1621</v>
      </c>
      <c r="J10" s="140">
        <v>138</v>
      </c>
      <c r="K10" s="140">
        <v>13231</v>
      </c>
    </row>
    <row r="11" spans="1:11" ht="34.5" customHeight="1">
      <c r="A11" s="135">
        <v>2018</v>
      </c>
      <c r="B11" s="136">
        <v>8126.73</v>
      </c>
      <c r="C11" s="137">
        <v>274.44</v>
      </c>
      <c r="D11" s="137">
        <v>1692.61</v>
      </c>
      <c r="E11" s="137">
        <v>7778.55</v>
      </c>
      <c r="F11" s="137">
        <v>238.46</v>
      </c>
      <c r="G11" s="137">
        <v>16289.52</v>
      </c>
      <c r="H11" s="137">
        <v>9.68</v>
      </c>
      <c r="I11" s="137">
        <v>1727</v>
      </c>
      <c r="J11" s="137">
        <v>319.7</v>
      </c>
      <c r="K11" s="137">
        <v>14521</v>
      </c>
    </row>
    <row r="12" spans="1:11" ht="34.5" customHeight="1">
      <c r="A12" s="138">
        <v>2019</v>
      </c>
      <c r="B12" s="226">
        <v>8323</v>
      </c>
      <c r="C12" s="213">
        <v>286</v>
      </c>
      <c r="D12" s="213">
        <v>1824</v>
      </c>
      <c r="E12" s="213">
        <v>8526</v>
      </c>
      <c r="F12" s="213">
        <v>222</v>
      </c>
      <c r="G12" s="213">
        <v>13450</v>
      </c>
      <c r="H12" s="214" t="s">
        <v>71</v>
      </c>
      <c r="I12" s="214" t="s">
        <v>71</v>
      </c>
      <c r="J12" s="214" t="s">
        <v>71</v>
      </c>
      <c r="K12" s="214" t="s">
        <v>71</v>
      </c>
    </row>
    <row r="13" spans="1:11" ht="34.5" customHeight="1" thickBot="1">
      <c r="A13" s="194">
        <v>2020</v>
      </c>
      <c r="B13" s="227">
        <v>6920</v>
      </c>
      <c r="C13" s="197">
        <v>133</v>
      </c>
      <c r="D13" s="197">
        <v>1813</v>
      </c>
      <c r="E13" s="197">
        <v>7454</v>
      </c>
      <c r="F13" s="198" t="s">
        <v>71</v>
      </c>
      <c r="G13" s="197">
        <v>7211</v>
      </c>
      <c r="H13" s="199" t="s">
        <v>71</v>
      </c>
      <c r="I13" s="197">
        <v>1737</v>
      </c>
      <c r="J13" s="199" t="s">
        <v>71</v>
      </c>
      <c r="K13" s="199" t="s">
        <v>71</v>
      </c>
    </row>
    <row r="14" spans="1:4" ht="4.5" customHeight="1" thickTop="1">
      <c r="A14" s="28"/>
      <c r="B14" s="28"/>
      <c r="C14" s="29"/>
      <c r="D14" s="29"/>
    </row>
    <row r="15" spans="1:4" s="143" customFormat="1" ht="15" customHeight="1">
      <c r="A15" s="263" t="s">
        <v>53</v>
      </c>
      <c r="B15" s="263"/>
      <c r="C15" s="263"/>
      <c r="D15" s="145"/>
    </row>
    <row r="16" spans="1:4" s="143" customFormat="1" ht="18.75" customHeight="1">
      <c r="A16" s="263" t="s">
        <v>93</v>
      </c>
      <c r="B16" s="263"/>
      <c r="C16" s="263"/>
      <c r="D16" s="145"/>
    </row>
    <row r="17" spans="1:9" s="143" customFormat="1" ht="21.75" customHeight="1">
      <c r="A17" s="258" t="s">
        <v>127</v>
      </c>
      <c r="B17" s="258"/>
      <c r="C17" s="258"/>
      <c r="D17" s="258"/>
      <c r="E17" s="258"/>
      <c r="F17" s="258"/>
      <c r="G17" s="258"/>
      <c r="H17" s="258"/>
      <c r="I17" s="258"/>
    </row>
    <row r="18" spans="1:10" s="143" customFormat="1" ht="16.5" customHeight="1">
      <c r="A18" s="258" t="s">
        <v>92</v>
      </c>
      <c r="B18" s="258"/>
      <c r="C18" s="258"/>
      <c r="D18" s="258"/>
      <c r="E18" s="258"/>
      <c r="F18" s="258"/>
      <c r="G18" s="258"/>
      <c r="H18" s="258"/>
      <c r="I18" s="258"/>
      <c r="J18" s="141"/>
    </row>
    <row r="19" spans="1:10" s="143" customFormat="1" ht="21" customHeight="1">
      <c r="A19" s="258" t="s">
        <v>86</v>
      </c>
      <c r="B19" s="258"/>
      <c r="C19" s="258"/>
      <c r="D19" s="258"/>
      <c r="E19" s="258"/>
      <c r="F19" s="258"/>
      <c r="G19" s="258"/>
      <c r="H19" s="258"/>
      <c r="I19" s="258"/>
      <c r="J19" s="141"/>
    </row>
    <row r="20" spans="1:10" s="143" customFormat="1" ht="21" customHeight="1">
      <c r="A20" s="258" t="s">
        <v>128</v>
      </c>
      <c r="B20" s="258"/>
      <c r="C20" s="258"/>
      <c r="D20" s="258"/>
      <c r="E20" s="258"/>
      <c r="F20" s="258"/>
      <c r="G20" s="258"/>
      <c r="H20" s="258"/>
      <c r="I20" s="258"/>
      <c r="J20" s="195"/>
    </row>
    <row r="21" spans="1:10" s="143" customFormat="1" ht="21" customHeight="1">
      <c r="A21" s="258" t="s">
        <v>129</v>
      </c>
      <c r="B21" s="258"/>
      <c r="C21" s="258"/>
      <c r="D21" s="258"/>
      <c r="E21" s="258"/>
      <c r="F21" s="258"/>
      <c r="G21" s="258"/>
      <c r="H21" s="258"/>
      <c r="I21" s="258"/>
      <c r="J21" s="11"/>
    </row>
    <row r="22" spans="1:10" s="143" customFormat="1" ht="33.75" customHeight="1">
      <c r="A22" s="250" t="s">
        <v>19</v>
      </c>
      <c r="B22" s="250"/>
      <c r="C22" s="250"/>
      <c r="D22" s="250"/>
      <c r="E22" s="250"/>
      <c r="F22" s="250"/>
      <c r="J22" s="196"/>
    </row>
    <row r="23" spans="1:11" s="143" customFormat="1" ht="22.5" customHeight="1">
      <c r="A23" s="245" t="s">
        <v>40</v>
      </c>
      <c r="B23" s="245"/>
      <c r="C23" s="245"/>
      <c r="D23" s="245"/>
      <c r="E23" s="144"/>
      <c r="F23" s="144"/>
      <c r="G23" s="144"/>
      <c r="H23" s="144"/>
      <c r="I23" s="144"/>
      <c r="J23" s="144"/>
      <c r="K23" s="160">
        <v>14</v>
      </c>
    </row>
  </sheetData>
  <sheetProtection/>
  <mergeCells count="12">
    <mergeCell ref="A23:D23"/>
    <mergeCell ref="A2:D2"/>
    <mergeCell ref="A22:F22"/>
    <mergeCell ref="A17:I17"/>
    <mergeCell ref="A18:I18"/>
    <mergeCell ref="A3:A4"/>
    <mergeCell ref="A21:I21"/>
    <mergeCell ref="A15:C15"/>
    <mergeCell ref="A20:I20"/>
    <mergeCell ref="A16:C16"/>
    <mergeCell ref="A19:I19"/>
    <mergeCell ref="A1:K1"/>
  </mergeCells>
  <printOptions horizontalCentered="1" verticalCentered="1"/>
  <pageMargins left="0.708661417322835" right="0.708661417322835" top="0.511811023622047" bottom="0.196850393700787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7" width="14.7109375" style="0" customWidth="1"/>
    <col min="13" max="13" width="24.00390625" style="0" customWidth="1"/>
    <col min="14" max="14" width="12.140625" style="0" customWidth="1"/>
  </cols>
  <sheetData>
    <row r="1" spans="1:7" s="164" customFormat="1" ht="33" customHeight="1" thickBot="1">
      <c r="A1" s="264" t="s">
        <v>97</v>
      </c>
      <c r="B1" s="264"/>
      <c r="C1" s="264"/>
      <c r="D1" s="264"/>
      <c r="E1" s="264"/>
      <c r="F1" s="264"/>
      <c r="G1" s="264"/>
    </row>
    <row r="2" spans="1:10" s="14" customFormat="1" ht="21" customHeight="1" thickBot="1" thickTop="1">
      <c r="A2" s="165" t="s">
        <v>106</v>
      </c>
      <c r="B2" s="166"/>
      <c r="C2" s="166"/>
      <c r="D2" s="265"/>
      <c r="E2" s="265"/>
      <c r="F2" s="265"/>
      <c r="G2" s="265"/>
      <c r="J2" s="202"/>
    </row>
    <row r="3" spans="1:10" s="83" customFormat="1" ht="30.75" customHeight="1" thickTop="1">
      <c r="A3" s="241" t="s">
        <v>20</v>
      </c>
      <c r="B3" s="142" t="s">
        <v>77</v>
      </c>
      <c r="C3" s="142" t="s">
        <v>78</v>
      </c>
      <c r="D3" s="142" t="s">
        <v>55</v>
      </c>
      <c r="E3" s="142" t="s">
        <v>79</v>
      </c>
      <c r="F3" s="202" t="s">
        <v>130</v>
      </c>
      <c r="G3" s="202" t="s">
        <v>90</v>
      </c>
      <c r="J3" s="109"/>
    </row>
    <row r="4" spans="1:7" s="83" customFormat="1" ht="20.25" customHeight="1">
      <c r="A4" s="242"/>
      <c r="B4" s="109" t="s">
        <v>56</v>
      </c>
      <c r="C4" s="109" t="s">
        <v>56</v>
      </c>
      <c r="D4" s="109" t="s">
        <v>56</v>
      </c>
      <c r="E4" s="109" t="s">
        <v>56</v>
      </c>
      <c r="F4" s="109" t="s">
        <v>56</v>
      </c>
      <c r="G4" s="109" t="s">
        <v>76</v>
      </c>
    </row>
    <row r="5" spans="1:9" ht="24" customHeight="1">
      <c r="A5" s="52" t="s">
        <v>5</v>
      </c>
      <c r="B5" s="115">
        <v>0.069</v>
      </c>
      <c r="C5" s="115">
        <v>0.045</v>
      </c>
      <c r="D5" s="115">
        <v>1.316</v>
      </c>
      <c r="E5" s="115">
        <v>1.797</v>
      </c>
      <c r="F5" s="115">
        <v>1.37</v>
      </c>
      <c r="G5" s="228">
        <v>70</v>
      </c>
      <c r="H5" s="115">
        <v>0.07</v>
      </c>
      <c r="I5">
        <f>H5*1000</f>
        <v>70</v>
      </c>
    </row>
    <row r="6" spans="1:14" ht="24" customHeight="1">
      <c r="A6" s="52" t="s">
        <v>6</v>
      </c>
      <c r="B6" s="115">
        <v>0.057</v>
      </c>
      <c r="C6" s="115">
        <v>0.036</v>
      </c>
      <c r="D6" s="115">
        <v>0.83</v>
      </c>
      <c r="E6" s="115">
        <v>1.741</v>
      </c>
      <c r="F6" s="115">
        <v>0.897</v>
      </c>
      <c r="G6" s="228">
        <v>42</v>
      </c>
      <c r="H6" s="115">
        <v>0.042</v>
      </c>
      <c r="I6">
        <f aca="true" t="shared" si="0" ref="I6:I16">H6*1000</f>
        <v>42</v>
      </c>
      <c r="L6" s="152" t="s">
        <v>21</v>
      </c>
      <c r="M6" s="152" t="s">
        <v>59</v>
      </c>
      <c r="N6" s="220">
        <f>B17</f>
        <v>0.05377777777777777</v>
      </c>
    </row>
    <row r="7" spans="1:14" ht="24" customHeight="1">
      <c r="A7" s="52" t="s">
        <v>35</v>
      </c>
      <c r="B7" s="115">
        <v>0.043</v>
      </c>
      <c r="C7" s="115">
        <v>0.029</v>
      </c>
      <c r="D7" s="115">
        <v>0.417</v>
      </c>
      <c r="E7" s="115">
        <v>1.852</v>
      </c>
      <c r="F7" s="115">
        <v>0.702</v>
      </c>
      <c r="G7" s="228">
        <v>48</v>
      </c>
      <c r="H7" s="115">
        <v>0.048</v>
      </c>
      <c r="I7">
        <f t="shared" si="0"/>
        <v>48</v>
      </c>
      <c r="L7" s="152" t="s">
        <v>22</v>
      </c>
      <c r="M7" s="152" t="s">
        <v>60</v>
      </c>
      <c r="N7" s="221">
        <f>6!B17</f>
        <v>0.00822</v>
      </c>
    </row>
    <row r="8" spans="1:14" ht="24" customHeight="1">
      <c r="A8" s="52" t="s">
        <v>8</v>
      </c>
      <c r="B8" s="115" t="s">
        <v>71</v>
      </c>
      <c r="C8" s="115" t="s">
        <v>71</v>
      </c>
      <c r="D8" s="115" t="s">
        <v>71</v>
      </c>
      <c r="E8" s="115" t="s">
        <v>71</v>
      </c>
      <c r="F8" s="115" t="s">
        <v>71</v>
      </c>
      <c r="G8" s="115" t="s">
        <v>71</v>
      </c>
      <c r="H8" s="115" t="s">
        <v>71</v>
      </c>
      <c r="I8" t="e">
        <f t="shared" si="0"/>
        <v>#VALUE!</v>
      </c>
      <c r="L8" s="152"/>
      <c r="M8" s="152" t="s">
        <v>61</v>
      </c>
      <c r="N8" s="221">
        <f>7!B17</f>
        <v>0.013956666666666666</v>
      </c>
    </row>
    <row r="9" spans="1:14" ht="24" customHeight="1">
      <c r="A9" s="52" t="s">
        <v>34</v>
      </c>
      <c r="B9" s="115" t="s">
        <v>71</v>
      </c>
      <c r="C9" s="115" t="s">
        <v>71</v>
      </c>
      <c r="D9" s="115" t="s">
        <v>71</v>
      </c>
      <c r="E9" s="115" t="s">
        <v>71</v>
      </c>
      <c r="F9" s="115" t="s">
        <v>71</v>
      </c>
      <c r="G9" s="115" t="s">
        <v>71</v>
      </c>
      <c r="H9" s="115" t="s">
        <v>71</v>
      </c>
      <c r="I9" t="e">
        <f t="shared" si="0"/>
        <v>#VALUE!</v>
      </c>
      <c r="L9" s="152"/>
      <c r="M9" s="152" t="s">
        <v>94</v>
      </c>
      <c r="N9" s="221">
        <f>8!B17</f>
        <v>0.016082857142857142</v>
      </c>
    </row>
    <row r="10" spans="1:14" ht="24" customHeight="1">
      <c r="A10" s="53" t="s">
        <v>10</v>
      </c>
      <c r="B10" s="115" t="s">
        <v>71</v>
      </c>
      <c r="C10" s="115" t="s">
        <v>71</v>
      </c>
      <c r="D10" s="115" t="s">
        <v>71</v>
      </c>
      <c r="E10" s="115" t="s">
        <v>71</v>
      </c>
      <c r="F10" s="115" t="s">
        <v>71</v>
      </c>
      <c r="G10" s="115" t="s">
        <v>71</v>
      </c>
      <c r="H10" s="115" t="s">
        <v>71</v>
      </c>
      <c r="I10" t="e">
        <f t="shared" si="0"/>
        <v>#VALUE!</v>
      </c>
      <c r="L10" s="152" t="s">
        <v>107</v>
      </c>
      <c r="M10" s="152" t="s">
        <v>108</v>
      </c>
      <c r="N10" s="221">
        <f>9!B17</f>
        <v>0.010111111111111112</v>
      </c>
    </row>
    <row r="11" spans="1:14" ht="24" customHeight="1">
      <c r="A11" s="53" t="s">
        <v>11</v>
      </c>
      <c r="B11" s="115">
        <v>0.052</v>
      </c>
      <c r="C11" s="115">
        <v>0.044</v>
      </c>
      <c r="D11" s="115">
        <v>0.319</v>
      </c>
      <c r="E11" s="115">
        <v>1.603</v>
      </c>
      <c r="F11" s="115">
        <v>0.865</v>
      </c>
      <c r="G11" s="228">
        <v>37</v>
      </c>
      <c r="H11" s="115">
        <v>0.037</v>
      </c>
      <c r="I11">
        <f t="shared" si="0"/>
        <v>37</v>
      </c>
      <c r="L11" s="152" t="s">
        <v>109</v>
      </c>
      <c r="M11" s="152" t="s">
        <v>110</v>
      </c>
      <c r="N11" s="221">
        <f>'10'!B17</f>
        <v>0.04236363636363636</v>
      </c>
    </row>
    <row r="12" spans="1:14" ht="24" customHeight="1">
      <c r="A12" s="53" t="s">
        <v>12</v>
      </c>
      <c r="B12" s="115">
        <v>0.028</v>
      </c>
      <c r="C12" s="115">
        <v>0.023</v>
      </c>
      <c r="D12" s="115">
        <v>0.176</v>
      </c>
      <c r="E12" s="115">
        <v>1.508</v>
      </c>
      <c r="F12" s="115">
        <v>0.83</v>
      </c>
      <c r="G12" s="228">
        <v>36</v>
      </c>
      <c r="H12" s="115">
        <v>0.036</v>
      </c>
      <c r="I12">
        <f t="shared" si="0"/>
        <v>36</v>
      </c>
      <c r="L12" s="152"/>
      <c r="M12" s="152" t="s">
        <v>111</v>
      </c>
      <c r="N12" s="221">
        <f>'11'!B17</f>
        <v>0.011545454545454546</v>
      </c>
    </row>
    <row r="13" spans="1:14" ht="24" customHeight="1">
      <c r="A13" s="53" t="s">
        <v>24</v>
      </c>
      <c r="B13" s="115">
        <v>0.076</v>
      </c>
      <c r="C13" s="116">
        <v>0.066</v>
      </c>
      <c r="D13" s="115">
        <v>0.529</v>
      </c>
      <c r="E13" s="115">
        <v>1.79</v>
      </c>
      <c r="F13" s="115">
        <v>1.364</v>
      </c>
      <c r="G13" s="228">
        <v>60</v>
      </c>
      <c r="H13" s="115">
        <v>0.06</v>
      </c>
      <c r="I13">
        <f t="shared" si="0"/>
        <v>60</v>
      </c>
      <c r="L13" s="152"/>
      <c r="M13" s="152"/>
      <c r="N13" s="153"/>
    </row>
    <row r="14" spans="1:14" ht="24" customHeight="1">
      <c r="A14" s="53" t="s">
        <v>25</v>
      </c>
      <c r="B14" s="115">
        <v>0.058</v>
      </c>
      <c r="C14" s="116">
        <v>0.045</v>
      </c>
      <c r="D14" s="115">
        <v>0.558</v>
      </c>
      <c r="E14" s="115">
        <v>1.835</v>
      </c>
      <c r="F14" s="115">
        <v>1.206</v>
      </c>
      <c r="G14" s="228">
        <v>63</v>
      </c>
      <c r="H14" s="115">
        <v>0.063</v>
      </c>
      <c r="I14">
        <f t="shared" si="0"/>
        <v>63</v>
      </c>
      <c r="L14" s="154"/>
      <c r="M14" s="155"/>
      <c r="N14" s="156"/>
    </row>
    <row r="15" spans="1:9" ht="24" customHeight="1">
      <c r="A15" s="53" t="s">
        <v>13</v>
      </c>
      <c r="B15" s="115">
        <v>0.043</v>
      </c>
      <c r="C15" s="116">
        <v>0.034</v>
      </c>
      <c r="D15" s="115">
        <v>0.42</v>
      </c>
      <c r="E15" s="115">
        <v>1.74</v>
      </c>
      <c r="F15" s="115">
        <v>1.031</v>
      </c>
      <c r="G15" s="228">
        <v>78</v>
      </c>
      <c r="H15" s="115">
        <v>0.078</v>
      </c>
      <c r="I15">
        <f t="shared" si="0"/>
        <v>78</v>
      </c>
    </row>
    <row r="16" spans="1:9" ht="24" customHeight="1">
      <c r="A16" s="54" t="s">
        <v>26</v>
      </c>
      <c r="B16" s="115">
        <v>0.058</v>
      </c>
      <c r="C16" s="116">
        <v>0.042</v>
      </c>
      <c r="D16" s="115">
        <v>0.805</v>
      </c>
      <c r="E16" s="115">
        <v>1.791</v>
      </c>
      <c r="F16" s="115">
        <v>1.244</v>
      </c>
      <c r="G16" s="228">
        <v>78</v>
      </c>
      <c r="H16" s="115">
        <v>0.078</v>
      </c>
      <c r="I16">
        <f t="shared" si="0"/>
        <v>78</v>
      </c>
    </row>
    <row r="17" spans="1:12" ht="24" customHeight="1" thickBot="1">
      <c r="A17" s="92" t="s">
        <v>23</v>
      </c>
      <c r="B17" s="114">
        <f aca="true" t="shared" si="1" ref="B17:G17">AVERAGE(B5:B16)</f>
        <v>0.05377777777777777</v>
      </c>
      <c r="C17" s="114">
        <f t="shared" si="1"/>
        <v>0.040444444444444436</v>
      </c>
      <c r="D17" s="114">
        <f t="shared" si="1"/>
        <v>0.5966666666666666</v>
      </c>
      <c r="E17" s="114">
        <f t="shared" si="1"/>
        <v>1.739666666666667</v>
      </c>
      <c r="F17" s="114">
        <f t="shared" si="1"/>
        <v>1.0565555555555557</v>
      </c>
      <c r="G17" s="229">
        <f t="shared" si="1"/>
        <v>56.888888888888886</v>
      </c>
      <c r="H17" s="114">
        <v>0.16</v>
      </c>
      <c r="L17" s="152"/>
    </row>
    <row r="18" spans="1:12" ht="24" customHeight="1" thickTop="1">
      <c r="A18" s="266" t="s">
        <v>96</v>
      </c>
      <c r="B18" s="266"/>
      <c r="C18" s="266"/>
      <c r="D18" s="193"/>
      <c r="E18" s="193"/>
      <c r="F18" s="203"/>
      <c r="G18" s="193"/>
      <c r="L18" s="152"/>
    </row>
    <row r="19" spans="1:14" ht="24" customHeight="1">
      <c r="A19" s="234" t="s">
        <v>131</v>
      </c>
      <c r="B19" s="234"/>
      <c r="C19" s="234"/>
      <c r="D19" s="234"/>
      <c r="E19" s="234"/>
      <c r="F19" s="234"/>
      <c r="G19" s="234"/>
      <c r="K19" s="83"/>
      <c r="L19" s="152" t="s">
        <v>21</v>
      </c>
      <c r="M19" s="152" t="s">
        <v>59</v>
      </c>
      <c r="N19" s="236">
        <v>57</v>
      </c>
    </row>
    <row r="20" spans="1:14" ht="20.25" customHeight="1">
      <c r="A20" s="258" t="s">
        <v>87</v>
      </c>
      <c r="B20" s="258"/>
      <c r="C20" s="258"/>
      <c r="D20" s="258"/>
      <c r="E20" s="258"/>
      <c r="F20" s="258"/>
      <c r="G20" s="258"/>
      <c r="L20" s="152" t="s">
        <v>22</v>
      </c>
      <c r="M20" s="152" t="s">
        <v>60</v>
      </c>
      <c r="N20" s="237">
        <v>45</v>
      </c>
    </row>
    <row r="21" spans="12:14" ht="20.25" customHeight="1">
      <c r="L21" s="152"/>
      <c r="M21" s="152" t="s">
        <v>61</v>
      </c>
      <c r="N21" s="237">
        <v>35</v>
      </c>
    </row>
    <row r="22" spans="12:14" ht="18.75" customHeight="1">
      <c r="L22" s="152"/>
      <c r="M22" s="152" t="s">
        <v>94</v>
      </c>
      <c r="N22" s="237">
        <v>76</v>
      </c>
    </row>
    <row r="23" spans="12:14" ht="35.25" customHeight="1">
      <c r="L23" s="152"/>
      <c r="M23" s="152"/>
      <c r="N23" s="237"/>
    </row>
    <row r="24" spans="1:14" s="83" customFormat="1" ht="23.25" customHeight="1">
      <c r="A24" s="245" t="s">
        <v>40</v>
      </c>
      <c r="B24" s="245"/>
      <c r="C24" s="245"/>
      <c r="D24" s="47"/>
      <c r="E24" s="47"/>
      <c r="F24" s="192"/>
      <c r="G24" s="47">
        <v>15</v>
      </c>
      <c r="K24"/>
      <c r="L24" s="152"/>
      <c r="M24" s="152"/>
      <c r="N24" s="237"/>
    </row>
    <row r="25" spans="12:14" ht="15.75">
      <c r="L25" s="152"/>
      <c r="M25" s="152"/>
      <c r="N25" s="237"/>
    </row>
    <row r="33" ht="12.75">
      <c r="B33" s="14"/>
    </row>
  </sheetData>
  <sheetProtection/>
  <mergeCells count="6">
    <mergeCell ref="A24:C24"/>
    <mergeCell ref="A1:G1"/>
    <mergeCell ref="D2:G2"/>
    <mergeCell ref="A3:A4"/>
    <mergeCell ref="A20:G20"/>
    <mergeCell ref="A18:C18"/>
  </mergeCells>
  <printOptions horizontalCentered="1" verticalCentered="1"/>
  <pageMargins left="0.708661417322835" right="0.708661417322835" top="0.590551181102362" bottom="0.196850393700787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31"/>
  <sheetViews>
    <sheetView rightToLeft="1" view="pageBreakPreview" zoomScaleSheetLayoutView="100" zoomScalePageLayoutView="0" workbookViewId="0" topLeftCell="B13">
      <selection activeCell="A10" sqref="A10"/>
    </sheetView>
  </sheetViews>
  <sheetFormatPr defaultColWidth="9.140625" defaultRowHeight="12.75"/>
  <cols>
    <col min="1" max="3" width="16.7109375" style="0" customWidth="1"/>
    <col min="4" max="4" width="16.7109375" style="84" customWidth="1"/>
    <col min="5" max="6" width="16.7109375" style="0" customWidth="1"/>
  </cols>
  <sheetData>
    <row r="1" spans="1:6" s="83" customFormat="1" ht="33" customHeight="1">
      <c r="A1" s="259" t="s">
        <v>95</v>
      </c>
      <c r="B1" s="259"/>
      <c r="C1" s="259"/>
      <c r="D1" s="259"/>
      <c r="E1" s="259"/>
      <c r="F1" s="259"/>
    </row>
    <row r="2" spans="1:6" s="83" customFormat="1" ht="20.25" customHeight="1" thickBot="1">
      <c r="A2" s="108" t="s">
        <v>117</v>
      </c>
      <c r="B2" s="108"/>
      <c r="C2" s="108"/>
      <c r="D2" s="108"/>
      <c r="E2" s="108"/>
      <c r="F2" s="106"/>
    </row>
    <row r="3" spans="1:9" s="83" customFormat="1" ht="31.5" customHeight="1" thickTop="1">
      <c r="A3" s="241" t="s">
        <v>20</v>
      </c>
      <c r="B3" s="104" t="s">
        <v>80</v>
      </c>
      <c r="C3" s="104" t="s">
        <v>54</v>
      </c>
      <c r="D3" s="104" t="s">
        <v>78</v>
      </c>
      <c r="E3" s="104" t="s">
        <v>81</v>
      </c>
      <c r="F3" s="163" t="s">
        <v>88</v>
      </c>
      <c r="G3" s="146"/>
      <c r="H3" s="146"/>
      <c r="I3" s="146"/>
    </row>
    <row r="4" spans="1:9" s="83" customFormat="1" ht="20.25" customHeight="1">
      <c r="A4" s="242"/>
      <c r="B4" s="109" t="s">
        <v>56</v>
      </c>
      <c r="C4" s="109" t="s">
        <v>56</v>
      </c>
      <c r="D4" s="109" t="s">
        <v>56</v>
      </c>
      <c r="E4" s="109" t="s">
        <v>56</v>
      </c>
      <c r="F4" s="109" t="s">
        <v>76</v>
      </c>
      <c r="G4" s="148"/>
      <c r="H4" s="148"/>
      <c r="I4" s="146"/>
    </row>
    <row r="5" spans="1:9" ht="24" customHeight="1">
      <c r="A5" s="52" t="s">
        <v>5</v>
      </c>
      <c r="B5" s="82" t="s">
        <v>71</v>
      </c>
      <c r="C5" s="82" t="s">
        <v>71</v>
      </c>
      <c r="D5" s="82" t="s">
        <v>71</v>
      </c>
      <c r="E5" s="82" t="s">
        <v>71</v>
      </c>
      <c r="F5" s="82" t="s">
        <v>71</v>
      </c>
      <c r="G5" s="6"/>
      <c r="H5" s="6"/>
      <c r="I5" s="6"/>
    </row>
    <row r="6" spans="1:9" ht="24" customHeight="1">
      <c r="A6" s="52" t="s">
        <v>6</v>
      </c>
      <c r="B6" s="82" t="s">
        <v>71</v>
      </c>
      <c r="C6" s="82" t="s">
        <v>71</v>
      </c>
      <c r="D6" s="82" t="s">
        <v>71</v>
      </c>
      <c r="E6" s="82" t="s">
        <v>71</v>
      </c>
      <c r="F6" s="82" t="s">
        <v>71</v>
      </c>
      <c r="G6" s="6"/>
      <c r="H6" s="6"/>
      <c r="I6" s="6"/>
    </row>
    <row r="7" spans="1:6" ht="24" customHeight="1">
      <c r="A7" s="52" t="s">
        <v>35</v>
      </c>
      <c r="B7" s="82" t="s">
        <v>71</v>
      </c>
      <c r="C7" s="82" t="s">
        <v>71</v>
      </c>
      <c r="D7" s="82" t="s">
        <v>71</v>
      </c>
      <c r="E7" s="82" t="s">
        <v>71</v>
      </c>
      <c r="F7" s="82" t="s">
        <v>71</v>
      </c>
    </row>
    <row r="8" spans="1:6" ht="24" customHeight="1">
      <c r="A8" s="52" t="s">
        <v>8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</row>
    <row r="9" spans="1:10" ht="24" customHeight="1">
      <c r="A9" s="52" t="s">
        <v>34</v>
      </c>
      <c r="B9" s="82">
        <v>0.00411</v>
      </c>
      <c r="C9" s="82">
        <v>0.00297</v>
      </c>
      <c r="D9" s="82">
        <v>0.01008</v>
      </c>
      <c r="E9" s="82">
        <v>0.011640000000000001</v>
      </c>
      <c r="F9" s="189">
        <v>14</v>
      </c>
      <c r="G9">
        <f>B9/1000</f>
        <v>4.11E-06</v>
      </c>
      <c r="H9">
        <f>C9/1000</f>
        <v>2.97E-06</v>
      </c>
      <c r="I9">
        <f>D9/1000</f>
        <v>1.008E-05</v>
      </c>
      <c r="J9">
        <f>E9/1000</f>
        <v>1.164E-05</v>
      </c>
    </row>
    <row r="10" spans="1:10" ht="24" customHeight="1">
      <c r="A10" s="53" t="s">
        <v>10</v>
      </c>
      <c r="B10" s="82">
        <v>0.00562</v>
      </c>
      <c r="C10" s="82">
        <v>0.00309</v>
      </c>
      <c r="D10" s="82">
        <v>0.00883</v>
      </c>
      <c r="E10" s="82">
        <v>0.01061</v>
      </c>
      <c r="F10" s="189">
        <v>31</v>
      </c>
      <c r="G10">
        <f aca="true" t="shared" si="0" ref="G10:G17">B10/1000</f>
        <v>5.62E-06</v>
      </c>
      <c r="H10">
        <f aca="true" t="shared" si="1" ref="H10:H17">C10/1000</f>
        <v>3.09E-06</v>
      </c>
      <c r="I10">
        <f aca="true" t="shared" si="2" ref="I10:I17">D10/1000</f>
        <v>8.829999999999998E-06</v>
      </c>
      <c r="J10">
        <f aca="true" t="shared" si="3" ref="J10:J17">E10/1000</f>
        <v>1.061E-05</v>
      </c>
    </row>
    <row r="11" spans="1:10" ht="24" customHeight="1">
      <c r="A11" s="53" t="s">
        <v>11</v>
      </c>
      <c r="B11" s="82">
        <v>0.00745</v>
      </c>
      <c r="C11" s="82">
        <v>0.004070000000000001</v>
      </c>
      <c r="D11" s="82">
        <v>0.01269</v>
      </c>
      <c r="E11" s="82">
        <v>0.01533</v>
      </c>
      <c r="F11" s="189">
        <v>61</v>
      </c>
      <c r="G11">
        <f t="shared" si="0"/>
        <v>7.45E-06</v>
      </c>
      <c r="H11">
        <f t="shared" si="1"/>
        <v>4.070000000000001E-06</v>
      </c>
      <c r="I11">
        <f t="shared" si="2"/>
        <v>1.269E-05</v>
      </c>
      <c r="J11">
        <f t="shared" si="3"/>
        <v>1.533E-05</v>
      </c>
    </row>
    <row r="12" spans="1:10" ht="24" customHeight="1">
      <c r="A12" s="53" t="s">
        <v>12</v>
      </c>
      <c r="B12" s="82">
        <v>0.0033</v>
      </c>
      <c r="C12" s="82">
        <v>0.00242</v>
      </c>
      <c r="D12" s="82">
        <v>0.00694</v>
      </c>
      <c r="E12" s="82">
        <v>0.00852</v>
      </c>
      <c r="F12" s="189">
        <v>18</v>
      </c>
      <c r="G12">
        <f t="shared" si="0"/>
        <v>3.3E-06</v>
      </c>
      <c r="H12">
        <f t="shared" si="1"/>
        <v>2.4199999999999997E-06</v>
      </c>
      <c r="I12">
        <f t="shared" si="2"/>
        <v>6.94E-06</v>
      </c>
      <c r="J12">
        <f t="shared" si="3"/>
        <v>8.52E-06</v>
      </c>
    </row>
    <row r="13" spans="1:10" ht="24" customHeight="1">
      <c r="A13" s="53" t="s">
        <v>24</v>
      </c>
      <c r="B13" s="82">
        <v>0.01033</v>
      </c>
      <c r="C13" s="82">
        <v>0.00433</v>
      </c>
      <c r="D13" s="82">
        <v>0.01614</v>
      </c>
      <c r="E13" s="82">
        <v>0.01943</v>
      </c>
      <c r="F13" s="189">
        <v>58</v>
      </c>
      <c r="G13">
        <f t="shared" si="0"/>
        <v>1.0330000000000001E-05</v>
      </c>
      <c r="H13">
        <f t="shared" si="1"/>
        <v>4.33E-06</v>
      </c>
      <c r="I13">
        <f t="shared" si="2"/>
        <v>1.614E-05</v>
      </c>
      <c r="J13">
        <f t="shared" si="3"/>
        <v>1.943E-05</v>
      </c>
    </row>
    <row r="14" spans="1:10" ht="24" customHeight="1">
      <c r="A14" s="53" t="s">
        <v>25</v>
      </c>
      <c r="B14" s="82">
        <v>0.01912</v>
      </c>
      <c r="C14" s="82">
        <v>0.0069500000000000004</v>
      </c>
      <c r="D14" s="82">
        <v>0.019039999999999998</v>
      </c>
      <c r="E14" s="82">
        <v>0.023489999999999997</v>
      </c>
      <c r="F14" s="189">
        <v>60</v>
      </c>
      <c r="G14">
        <f t="shared" si="0"/>
        <v>1.912E-05</v>
      </c>
      <c r="H14">
        <f t="shared" si="1"/>
        <v>6.95E-06</v>
      </c>
      <c r="I14">
        <f t="shared" si="2"/>
        <v>1.9039999999999997E-05</v>
      </c>
      <c r="J14">
        <f t="shared" si="3"/>
        <v>2.3489999999999997E-05</v>
      </c>
    </row>
    <row r="15" spans="1:10" ht="24" customHeight="1">
      <c r="A15" s="53" t="s">
        <v>13</v>
      </c>
      <c r="B15" s="82">
        <v>0.0101</v>
      </c>
      <c r="C15" s="82">
        <v>0.00845</v>
      </c>
      <c r="D15" s="82">
        <v>0.01806</v>
      </c>
      <c r="E15" s="82">
        <v>0.01896</v>
      </c>
      <c r="F15" s="189">
        <v>53</v>
      </c>
      <c r="G15">
        <f t="shared" si="0"/>
        <v>1.01E-05</v>
      </c>
      <c r="H15">
        <f t="shared" si="1"/>
        <v>8.449999999999999E-06</v>
      </c>
      <c r="I15">
        <f t="shared" si="2"/>
        <v>1.806E-05</v>
      </c>
      <c r="J15">
        <f t="shared" si="3"/>
        <v>1.896E-05</v>
      </c>
    </row>
    <row r="16" spans="1:10" ht="24" customHeight="1">
      <c r="A16" s="54" t="s">
        <v>14</v>
      </c>
      <c r="B16" s="82">
        <v>0.005730000000000001</v>
      </c>
      <c r="C16" s="82">
        <v>0.021929999999999998</v>
      </c>
      <c r="D16" s="82">
        <v>0.03297</v>
      </c>
      <c r="E16" s="82">
        <v>0.03669</v>
      </c>
      <c r="F16" s="189">
        <v>67</v>
      </c>
      <c r="G16">
        <f t="shared" si="0"/>
        <v>5.730000000000001E-06</v>
      </c>
      <c r="H16">
        <f t="shared" si="1"/>
        <v>2.193E-05</v>
      </c>
      <c r="I16">
        <f t="shared" si="2"/>
        <v>3.297E-05</v>
      </c>
      <c r="J16">
        <f t="shared" si="3"/>
        <v>3.669E-05</v>
      </c>
    </row>
    <row r="17" spans="1:10" ht="24" customHeight="1" thickBot="1">
      <c r="A17" s="92" t="s">
        <v>23</v>
      </c>
      <c r="B17" s="103">
        <f>AVERAGE(B5:B16)</f>
        <v>0.00822</v>
      </c>
      <c r="C17" s="103">
        <f>AVERAGE(C5:C16)</f>
        <v>0.00677625</v>
      </c>
      <c r="D17" s="103">
        <f>AVERAGE(D5:D16)</f>
        <v>0.01559375</v>
      </c>
      <c r="E17" s="103">
        <f>AVERAGE(E5:E16)</f>
        <v>0.018083750000000003</v>
      </c>
      <c r="F17" s="190">
        <f>AVERAGE(F5:F16)</f>
        <v>45.25</v>
      </c>
      <c r="G17">
        <f t="shared" si="0"/>
        <v>8.22E-06</v>
      </c>
      <c r="H17">
        <f t="shared" si="1"/>
        <v>6.7762500000000006E-06</v>
      </c>
      <c r="I17">
        <f t="shared" si="2"/>
        <v>1.559375E-05</v>
      </c>
      <c r="J17">
        <f t="shared" si="3"/>
        <v>1.808375E-05</v>
      </c>
    </row>
    <row r="18" spans="1:3" s="83" customFormat="1" ht="22.5" customHeight="1" thickTop="1">
      <c r="A18" s="258" t="s">
        <v>72</v>
      </c>
      <c r="B18" s="258"/>
      <c r="C18" s="258"/>
    </row>
    <row r="19" spans="1:6" s="83" customFormat="1" ht="24.75" customHeight="1">
      <c r="A19" s="258" t="s">
        <v>87</v>
      </c>
      <c r="B19" s="258"/>
      <c r="C19" s="258"/>
      <c r="D19" s="85"/>
      <c r="E19" s="85"/>
      <c r="F19" s="85"/>
    </row>
    <row r="20" spans="1:6" s="83" customFormat="1" ht="39.75" customHeight="1">
      <c r="A20" s="107"/>
      <c r="B20" s="107"/>
      <c r="C20" s="107"/>
      <c r="D20" s="85"/>
      <c r="E20" s="85"/>
      <c r="F20" s="85"/>
    </row>
    <row r="21" spans="4:6" s="83" customFormat="1" ht="16.5" customHeight="1">
      <c r="D21" s="149"/>
      <c r="E21" s="149"/>
      <c r="F21" s="149"/>
    </row>
    <row r="22" spans="1:6" s="83" customFormat="1" ht="23.25" customHeight="1">
      <c r="A22" s="245" t="s">
        <v>40</v>
      </c>
      <c r="B22" s="245"/>
      <c r="C22" s="245"/>
      <c r="D22" s="150"/>
      <c r="E22" s="150"/>
      <c r="F22" s="150">
        <v>16</v>
      </c>
    </row>
    <row r="30" ht="15">
      <c r="C30" s="12"/>
    </row>
    <row r="31" ht="12.75">
      <c r="B31" s="14"/>
    </row>
  </sheetData>
  <sheetProtection/>
  <mergeCells count="5">
    <mergeCell ref="A1:F1"/>
    <mergeCell ref="A19:C19"/>
    <mergeCell ref="A22:C22"/>
    <mergeCell ref="A3:A4"/>
    <mergeCell ref="A18:C18"/>
  </mergeCells>
  <printOptions horizontalCentered="1" verticalCentered="1"/>
  <pageMargins left="0.708661417322835" right="0.708661417322835" top="0.590551181102362" bottom="0.196850393700787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rightToLeft="1" view="pageBreakPreview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14.00390625" style="0" customWidth="1"/>
    <col min="2" max="7" width="16.28125" style="0" customWidth="1"/>
  </cols>
  <sheetData>
    <row r="1" spans="1:7" s="83" customFormat="1" ht="36.75" customHeight="1">
      <c r="A1" s="259" t="s">
        <v>98</v>
      </c>
      <c r="B1" s="259"/>
      <c r="C1" s="259"/>
      <c r="D1" s="259"/>
      <c r="E1" s="259"/>
      <c r="F1" s="259"/>
      <c r="G1" s="259"/>
    </row>
    <row r="2" spans="1:7" s="83" customFormat="1" ht="16.5" customHeight="1" thickBot="1">
      <c r="A2" s="108" t="s">
        <v>118</v>
      </c>
      <c r="B2" s="108"/>
      <c r="C2" s="108"/>
      <c r="D2" s="108"/>
      <c r="E2" s="108"/>
      <c r="F2" s="108"/>
      <c r="G2" s="106"/>
    </row>
    <row r="3" spans="1:7" ht="30" customHeight="1" thickTop="1">
      <c r="A3" s="241" t="s">
        <v>20</v>
      </c>
      <c r="B3" s="104" t="s">
        <v>77</v>
      </c>
      <c r="C3" s="104" t="s">
        <v>54</v>
      </c>
      <c r="D3" s="104" t="s">
        <v>78</v>
      </c>
      <c r="E3" s="104" t="s">
        <v>81</v>
      </c>
      <c r="F3" s="104" t="s">
        <v>55</v>
      </c>
      <c r="G3" s="163" t="s">
        <v>88</v>
      </c>
    </row>
    <row r="4" spans="1:7" ht="25.5" customHeight="1">
      <c r="A4" s="242"/>
      <c r="B4" s="162" t="s">
        <v>56</v>
      </c>
      <c r="C4" s="162" t="s">
        <v>56</v>
      </c>
      <c r="D4" s="162" t="s">
        <v>56</v>
      </c>
      <c r="E4" s="162" t="s">
        <v>56</v>
      </c>
      <c r="F4" s="162" t="s">
        <v>56</v>
      </c>
      <c r="G4" s="162" t="s">
        <v>76</v>
      </c>
    </row>
    <row r="5" spans="1:7" ht="21.75" customHeight="1">
      <c r="A5" s="52" t="s">
        <v>5</v>
      </c>
      <c r="B5" s="189" t="s">
        <v>71</v>
      </c>
      <c r="C5" s="189" t="s">
        <v>71</v>
      </c>
      <c r="D5" s="189" t="s">
        <v>71</v>
      </c>
      <c r="E5" s="189" t="s">
        <v>71</v>
      </c>
      <c r="F5" s="189" t="s">
        <v>71</v>
      </c>
      <c r="G5" s="189" t="s">
        <v>71</v>
      </c>
    </row>
    <row r="6" spans="1:7" ht="21.75" customHeight="1">
      <c r="A6" s="52" t="s">
        <v>6</v>
      </c>
      <c r="B6" s="189" t="s">
        <v>71</v>
      </c>
      <c r="C6" s="189" t="s">
        <v>71</v>
      </c>
      <c r="D6" s="189" t="s">
        <v>71</v>
      </c>
      <c r="E6" s="189" t="s">
        <v>71</v>
      </c>
      <c r="F6" s="189" t="s">
        <v>71</v>
      </c>
      <c r="G6" s="189" t="s">
        <v>71</v>
      </c>
    </row>
    <row r="7" spans="1:7" ht="21.75" customHeight="1">
      <c r="A7" s="52" t="s">
        <v>35</v>
      </c>
      <c r="B7" s="189" t="s">
        <v>71</v>
      </c>
      <c r="C7" s="189" t="s">
        <v>71</v>
      </c>
      <c r="D7" s="189" t="s">
        <v>71</v>
      </c>
      <c r="E7" s="189" t="s">
        <v>71</v>
      </c>
      <c r="F7" s="189" t="s">
        <v>71</v>
      </c>
      <c r="G7" s="189" t="s">
        <v>71</v>
      </c>
    </row>
    <row r="8" spans="1:11" ht="21.75" customHeight="1">
      <c r="A8" s="52" t="s">
        <v>8</v>
      </c>
      <c r="B8" s="82">
        <v>0.00204</v>
      </c>
      <c r="C8" s="82">
        <v>0.07689</v>
      </c>
      <c r="D8" s="82">
        <v>0.1004</v>
      </c>
      <c r="E8" s="82">
        <v>0.17876</v>
      </c>
      <c r="F8" s="82">
        <v>0.15</v>
      </c>
      <c r="G8" s="189">
        <v>17</v>
      </c>
      <c r="H8">
        <f>B8/1000</f>
        <v>2.04E-06</v>
      </c>
      <c r="I8">
        <f>C8/1000</f>
        <v>7.689E-05</v>
      </c>
      <c r="J8">
        <f>D8/1000</f>
        <v>0.0001004</v>
      </c>
      <c r="K8">
        <f>E8/1000</f>
        <v>0.00017876</v>
      </c>
    </row>
    <row r="9" spans="1:11" ht="21.75" customHeight="1">
      <c r="A9" s="52" t="s">
        <v>34</v>
      </c>
      <c r="B9" s="82">
        <v>0.0185</v>
      </c>
      <c r="C9" s="82">
        <v>0.016800000000000002</v>
      </c>
      <c r="D9" s="82">
        <v>0.04986</v>
      </c>
      <c r="E9" s="82">
        <v>0.06566</v>
      </c>
      <c r="F9" s="82">
        <v>0.08</v>
      </c>
      <c r="G9" s="189">
        <v>18</v>
      </c>
      <c r="H9">
        <f aca="true" t="shared" si="0" ref="H9:H16">B9/1000</f>
        <v>1.85E-05</v>
      </c>
      <c r="I9">
        <f aca="true" t="shared" si="1" ref="I9:I16">C9/1000</f>
        <v>1.6800000000000002E-05</v>
      </c>
      <c r="J9">
        <f aca="true" t="shared" si="2" ref="J9:J16">D9/1000</f>
        <v>4.986E-05</v>
      </c>
      <c r="K9">
        <f aca="true" t="shared" si="3" ref="K9:K16">E9/1000</f>
        <v>6.565999999999999E-05</v>
      </c>
    </row>
    <row r="10" spans="1:11" ht="21.75" customHeight="1">
      <c r="A10" s="53" t="s">
        <v>10</v>
      </c>
      <c r="B10" s="82">
        <v>0.0057</v>
      </c>
      <c r="C10" s="82">
        <v>0.00826</v>
      </c>
      <c r="D10" s="82">
        <v>0.033600000000000005</v>
      </c>
      <c r="E10" s="82">
        <v>0.0414</v>
      </c>
      <c r="F10" s="82">
        <v>0.04</v>
      </c>
      <c r="G10" s="189">
        <v>13</v>
      </c>
      <c r="H10">
        <f t="shared" si="0"/>
        <v>5.7000000000000005E-06</v>
      </c>
      <c r="I10">
        <f t="shared" si="1"/>
        <v>8.26E-06</v>
      </c>
      <c r="J10">
        <f t="shared" si="2"/>
        <v>3.3600000000000004E-05</v>
      </c>
      <c r="K10">
        <f t="shared" si="3"/>
        <v>4.14E-05</v>
      </c>
    </row>
    <row r="11" spans="1:11" ht="21.75" customHeight="1">
      <c r="A11" s="53" t="s">
        <v>11</v>
      </c>
      <c r="B11" s="82">
        <v>0.01837</v>
      </c>
      <c r="C11" s="82">
        <v>0.01883</v>
      </c>
      <c r="D11" s="82">
        <v>0.07787999999999999</v>
      </c>
      <c r="E11" s="82">
        <v>0.09478</v>
      </c>
      <c r="F11" s="82">
        <v>0.05</v>
      </c>
      <c r="G11" s="189">
        <v>32</v>
      </c>
      <c r="H11">
        <f t="shared" si="0"/>
        <v>1.8370000000000002E-05</v>
      </c>
      <c r="I11">
        <f t="shared" si="1"/>
        <v>1.883E-05</v>
      </c>
      <c r="J11">
        <f t="shared" si="2"/>
        <v>7.787999999999999E-05</v>
      </c>
      <c r="K11">
        <f t="shared" si="3"/>
        <v>9.478E-05</v>
      </c>
    </row>
    <row r="12" spans="1:11" ht="21.75" customHeight="1">
      <c r="A12" s="53" t="s">
        <v>12</v>
      </c>
      <c r="B12" s="82">
        <v>0.009810000000000001</v>
      </c>
      <c r="C12" s="82">
        <v>0.01753</v>
      </c>
      <c r="D12" s="82">
        <v>0.06359000000000001</v>
      </c>
      <c r="E12" s="82">
        <v>0.08286</v>
      </c>
      <c r="F12" s="82">
        <v>0.03</v>
      </c>
      <c r="G12" s="189">
        <v>24</v>
      </c>
      <c r="H12">
        <f t="shared" si="0"/>
        <v>9.810000000000001E-06</v>
      </c>
      <c r="I12">
        <f t="shared" si="1"/>
        <v>1.753E-05</v>
      </c>
      <c r="J12">
        <f t="shared" si="2"/>
        <v>6.359E-05</v>
      </c>
      <c r="K12">
        <f t="shared" si="3"/>
        <v>8.286E-05</v>
      </c>
    </row>
    <row r="13" spans="1:11" ht="21.75" customHeight="1">
      <c r="A13" s="53" t="s">
        <v>24</v>
      </c>
      <c r="B13" s="82">
        <v>0.01714</v>
      </c>
      <c r="C13" s="82">
        <v>0.0299</v>
      </c>
      <c r="D13" s="82">
        <v>0.10911</v>
      </c>
      <c r="E13" s="82">
        <v>0.13657</v>
      </c>
      <c r="F13" s="82">
        <v>0.07</v>
      </c>
      <c r="G13" s="189">
        <v>49</v>
      </c>
      <c r="H13">
        <f t="shared" si="0"/>
        <v>1.714E-05</v>
      </c>
      <c r="I13">
        <f t="shared" si="1"/>
        <v>2.99E-05</v>
      </c>
      <c r="J13">
        <f t="shared" si="2"/>
        <v>0.00010911</v>
      </c>
      <c r="K13">
        <f t="shared" si="3"/>
        <v>0.00013657</v>
      </c>
    </row>
    <row r="14" spans="1:11" ht="21.75" customHeight="1">
      <c r="A14" s="53" t="s">
        <v>25</v>
      </c>
      <c r="B14" s="82">
        <v>0.02112</v>
      </c>
      <c r="C14" s="82">
        <v>0.02745</v>
      </c>
      <c r="D14" s="82">
        <v>0.09498999999999999</v>
      </c>
      <c r="E14" s="82">
        <v>0.12278</v>
      </c>
      <c r="F14" s="82">
        <v>0.13</v>
      </c>
      <c r="G14" s="189">
        <v>57</v>
      </c>
      <c r="H14">
        <f t="shared" si="0"/>
        <v>2.112E-05</v>
      </c>
      <c r="I14">
        <f t="shared" si="1"/>
        <v>2.745E-05</v>
      </c>
      <c r="J14">
        <f t="shared" si="2"/>
        <v>9.499E-05</v>
      </c>
      <c r="K14">
        <f t="shared" si="3"/>
        <v>0.00012278000000000001</v>
      </c>
    </row>
    <row r="15" spans="1:11" ht="21.75" customHeight="1">
      <c r="A15" s="53" t="s">
        <v>13</v>
      </c>
      <c r="B15" s="82">
        <v>0.01899</v>
      </c>
      <c r="C15" s="82">
        <v>0.04796</v>
      </c>
      <c r="D15" s="82">
        <v>0.07947</v>
      </c>
      <c r="E15" s="82">
        <v>0.12764</v>
      </c>
      <c r="F15" s="82">
        <v>0.16</v>
      </c>
      <c r="G15" s="189">
        <v>48</v>
      </c>
      <c r="H15">
        <f t="shared" si="0"/>
        <v>1.899E-05</v>
      </c>
      <c r="I15">
        <f t="shared" si="1"/>
        <v>4.796E-05</v>
      </c>
      <c r="J15">
        <f t="shared" si="2"/>
        <v>7.947E-05</v>
      </c>
      <c r="K15">
        <f t="shared" si="3"/>
        <v>0.00012764</v>
      </c>
    </row>
    <row r="16" spans="1:11" ht="21.75" customHeight="1">
      <c r="A16" s="54" t="s">
        <v>14</v>
      </c>
      <c r="B16" s="82">
        <v>0.01394</v>
      </c>
      <c r="C16" s="82">
        <v>0.07898000000000001</v>
      </c>
      <c r="D16" s="82">
        <v>0.09140999999999999</v>
      </c>
      <c r="E16" s="82">
        <v>0.17009</v>
      </c>
      <c r="F16" s="82">
        <v>0.16</v>
      </c>
      <c r="G16" s="189">
        <v>56</v>
      </c>
      <c r="H16">
        <f t="shared" si="0"/>
        <v>1.3939999999999999E-05</v>
      </c>
      <c r="I16">
        <f t="shared" si="1"/>
        <v>7.898E-05</v>
      </c>
      <c r="J16">
        <f t="shared" si="2"/>
        <v>9.141E-05</v>
      </c>
      <c r="K16">
        <f t="shared" si="3"/>
        <v>0.00017009</v>
      </c>
    </row>
    <row r="17" spans="1:7" ht="21.75" customHeight="1" thickBot="1">
      <c r="A17" s="92" t="s">
        <v>23</v>
      </c>
      <c r="B17" s="103">
        <f aca="true" t="shared" si="4" ref="B17:G17">AVERAGE(B5:B16)</f>
        <v>0.013956666666666666</v>
      </c>
      <c r="C17" s="103">
        <f t="shared" si="4"/>
        <v>0.03584444444444444</v>
      </c>
      <c r="D17" s="103">
        <f t="shared" si="4"/>
        <v>0.07781222222222223</v>
      </c>
      <c r="E17" s="103">
        <f t="shared" si="4"/>
        <v>0.11339333333333333</v>
      </c>
      <c r="F17" s="103">
        <f t="shared" si="4"/>
        <v>0.09666666666666668</v>
      </c>
      <c r="G17" s="190">
        <f t="shared" si="4"/>
        <v>34.888888888888886</v>
      </c>
    </row>
    <row r="18" spans="1:7" s="83" customFormat="1" ht="21" customHeight="1" thickTop="1">
      <c r="A18" s="258" t="s">
        <v>72</v>
      </c>
      <c r="B18" s="258"/>
      <c r="C18" s="258"/>
      <c r="D18" s="267"/>
      <c r="E18" s="267"/>
      <c r="F18" s="59"/>
      <c r="G18" s="59"/>
    </row>
    <row r="19" spans="1:7" s="83" customFormat="1" ht="20.25" customHeight="1">
      <c r="A19" s="258" t="s">
        <v>87</v>
      </c>
      <c r="B19" s="258"/>
      <c r="C19" s="258"/>
      <c r="D19" s="59"/>
      <c r="E19" s="59"/>
      <c r="F19" s="147"/>
      <c r="G19" s="147"/>
    </row>
    <row r="20" spans="4:7" s="83" customFormat="1" ht="67.5" customHeight="1">
      <c r="D20" s="147"/>
      <c r="E20" s="147"/>
      <c r="F20" s="38"/>
      <c r="G20" s="38"/>
    </row>
    <row r="21" spans="1:7" s="83" customFormat="1" ht="21.75" customHeight="1">
      <c r="A21" s="245" t="s">
        <v>40</v>
      </c>
      <c r="B21" s="245"/>
      <c r="C21" s="245"/>
      <c r="D21" s="47"/>
      <c r="E21" s="47"/>
      <c r="F21" s="47"/>
      <c r="G21" s="47">
        <v>17</v>
      </c>
    </row>
  </sheetData>
  <sheetProtection/>
  <mergeCells count="6">
    <mergeCell ref="A19:C19"/>
    <mergeCell ref="A21:C21"/>
    <mergeCell ref="A18:C18"/>
    <mergeCell ref="D18:E18"/>
    <mergeCell ref="A1:G1"/>
    <mergeCell ref="A3:A4"/>
  </mergeCells>
  <printOptions horizontalCentered="1" verticalCentered="1"/>
  <pageMargins left="0.708661417322835" right="0.708661417322835" top="0.590551181102362" bottom="0.196850393700787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rightToLeft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4.00390625" style="6" customWidth="1"/>
    <col min="2" max="2" width="14.28125" style="6" customWidth="1"/>
    <col min="3" max="3" width="14.8515625" style="6" customWidth="1"/>
    <col min="4" max="4" width="15.28125" style="6" customWidth="1"/>
    <col min="5" max="5" width="15.8515625" style="6" hidden="1" customWidth="1"/>
    <col min="6" max="6" width="17.28125" style="6" customWidth="1"/>
    <col min="7" max="7" width="18.7109375" style="6" customWidth="1"/>
    <col min="8" max="13" width="9.140625" style="6" customWidth="1"/>
    <col min="14" max="16384" width="9.140625" style="6" customWidth="1"/>
  </cols>
  <sheetData>
    <row r="1" spans="1:7" s="146" customFormat="1" ht="36.75" customHeight="1">
      <c r="A1" s="259" t="s">
        <v>99</v>
      </c>
      <c r="B1" s="259"/>
      <c r="C1" s="259"/>
      <c r="D1" s="259"/>
      <c r="E1" s="259"/>
      <c r="F1" s="259"/>
      <c r="G1" s="259"/>
    </row>
    <row r="2" spans="1:7" s="146" customFormat="1" ht="17.25" customHeight="1" thickBot="1">
      <c r="A2" s="108" t="s">
        <v>105</v>
      </c>
      <c r="B2" s="108"/>
      <c r="C2" s="108"/>
      <c r="D2" s="108"/>
      <c r="E2" s="108"/>
      <c r="F2" s="108"/>
      <c r="G2" s="106"/>
    </row>
    <row r="3" spans="1:7" ht="30" customHeight="1" thickTop="1">
      <c r="A3" s="241" t="s">
        <v>20</v>
      </c>
      <c r="B3" s="104" t="s">
        <v>77</v>
      </c>
      <c r="C3" s="104" t="s">
        <v>54</v>
      </c>
      <c r="D3" s="104" t="s">
        <v>78</v>
      </c>
      <c r="E3" s="104" t="s">
        <v>91</v>
      </c>
      <c r="F3" s="104" t="s">
        <v>55</v>
      </c>
      <c r="G3" s="170" t="s">
        <v>88</v>
      </c>
    </row>
    <row r="4" spans="1:7" ht="25.5" customHeight="1">
      <c r="A4" s="242"/>
      <c r="B4" s="162" t="s">
        <v>56</v>
      </c>
      <c r="C4" s="162" t="s">
        <v>56</v>
      </c>
      <c r="D4" s="162" t="s">
        <v>56</v>
      </c>
      <c r="E4" s="162" t="s">
        <v>56</v>
      </c>
      <c r="F4" s="162" t="s">
        <v>56</v>
      </c>
      <c r="G4" s="109" t="s">
        <v>76</v>
      </c>
    </row>
    <row r="5" spans="1:7" ht="21.75" customHeight="1">
      <c r="A5" s="52" t="s">
        <v>5</v>
      </c>
      <c r="B5" s="82" t="s">
        <v>71</v>
      </c>
      <c r="C5" s="82" t="s">
        <v>71</v>
      </c>
      <c r="D5" s="82" t="s">
        <v>71</v>
      </c>
      <c r="E5" s="82" t="s">
        <v>71</v>
      </c>
      <c r="F5" s="82" t="s">
        <v>71</v>
      </c>
      <c r="G5" s="82" t="s">
        <v>71</v>
      </c>
    </row>
    <row r="6" spans="1:7" ht="21.75" customHeight="1">
      <c r="A6" s="52" t="s">
        <v>6</v>
      </c>
      <c r="B6" s="82" t="s">
        <v>71</v>
      </c>
      <c r="C6" s="82" t="s">
        <v>71</v>
      </c>
      <c r="D6" s="82" t="s">
        <v>71</v>
      </c>
      <c r="E6" s="82" t="s">
        <v>71</v>
      </c>
      <c r="F6" s="82" t="s">
        <v>71</v>
      </c>
      <c r="G6" s="82" t="s">
        <v>71</v>
      </c>
    </row>
    <row r="7" spans="1:7" ht="21.75" customHeight="1">
      <c r="A7" s="52" t="s">
        <v>35</v>
      </c>
      <c r="B7" s="82" t="s">
        <v>71</v>
      </c>
      <c r="C7" s="82" t="s">
        <v>71</v>
      </c>
      <c r="D7" s="82" t="s">
        <v>71</v>
      </c>
      <c r="E7" s="82" t="s">
        <v>71</v>
      </c>
      <c r="F7" s="82" t="s">
        <v>71</v>
      </c>
      <c r="G7" s="82" t="s">
        <v>71</v>
      </c>
    </row>
    <row r="8" spans="1:7" ht="21.75" customHeight="1">
      <c r="A8" s="52" t="s">
        <v>8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  <c r="G8" s="82" t="s">
        <v>71</v>
      </c>
    </row>
    <row r="9" spans="1:10" ht="21.75" customHeight="1">
      <c r="A9" s="52" t="s">
        <v>34</v>
      </c>
      <c r="B9" s="82">
        <v>0.01824</v>
      </c>
      <c r="C9" s="82">
        <v>0.01031</v>
      </c>
      <c r="D9" s="82">
        <v>0.02172</v>
      </c>
      <c r="E9" s="82" t="s">
        <v>71</v>
      </c>
      <c r="F9" s="82">
        <v>0.24</v>
      </c>
      <c r="G9" s="189">
        <v>59</v>
      </c>
      <c r="H9" s="6">
        <f>B9/1000</f>
        <v>1.8239999999999998E-05</v>
      </c>
      <c r="I9" s="6">
        <f>C9/1000</f>
        <v>1.031E-05</v>
      </c>
      <c r="J9" s="6">
        <f>D9/1000</f>
        <v>2.172E-05</v>
      </c>
    </row>
    <row r="10" spans="1:7" ht="21.75" customHeight="1">
      <c r="A10" s="53" t="s">
        <v>10</v>
      </c>
      <c r="B10" s="82" t="s">
        <v>71</v>
      </c>
      <c r="C10" s="201" t="s">
        <v>71</v>
      </c>
      <c r="D10" s="201" t="s">
        <v>71</v>
      </c>
      <c r="E10" s="82" t="s">
        <v>71</v>
      </c>
      <c r="F10" s="201" t="s">
        <v>71</v>
      </c>
      <c r="G10" s="82" t="s">
        <v>71</v>
      </c>
    </row>
    <row r="11" spans="1:10" ht="21.75" customHeight="1">
      <c r="A11" s="53" t="s">
        <v>11</v>
      </c>
      <c r="B11" s="82">
        <v>0.01056</v>
      </c>
      <c r="C11" s="82">
        <v>0.00877</v>
      </c>
      <c r="D11" s="82">
        <v>0.028030000000000003</v>
      </c>
      <c r="E11" s="82" t="s">
        <v>71</v>
      </c>
      <c r="F11" s="82">
        <v>0.19</v>
      </c>
      <c r="G11" s="189">
        <v>75</v>
      </c>
      <c r="H11" s="6">
        <f aca="true" t="shared" si="0" ref="H11:H16">B11/1000</f>
        <v>1.056E-05</v>
      </c>
      <c r="I11" s="6">
        <f aca="true" t="shared" si="1" ref="I11:I16">C11/1000</f>
        <v>8.77E-06</v>
      </c>
      <c r="J11" s="6">
        <f aca="true" t="shared" si="2" ref="J11:J16">D11/1000</f>
        <v>2.8030000000000004E-05</v>
      </c>
    </row>
    <row r="12" spans="1:10" ht="21.75" customHeight="1">
      <c r="A12" s="53" t="s">
        <v>12</v>
      </c>
      <c r="B12" s="82">
        <v>0.00267</v>
      </c>
      <c r="C12" s="82">
        <v>0.01091</v>
      </c>
      <c r="D12" s="82">
        <v>0.01979</v>
      </c>
      <c r="E12" s="82" t="s">
        <v>71</v>
      </c>
      <c r="F12" s="82">
        <v>0.19</v>
      </c>
      <c r="G12" s="189">
        <v>51</v>
      </c>
      <c r="H12" s="6">
        <f t="shared" si="0"/>
        <v>2.6700000000000003E-06</v>
      </c>
      <c r="I12" s="6">
        <f t="shared" si="1"/>
        <v>1.0909999999999999E-05</v>
      </c>
      <c r="J12" s="6">
        <f t="shared" si="2"/>
        <v>1.979E-05</v>
      </c>
    </row>
    <row r="13" spans="1:10" ht="21.75" customHeight="1">
      <c r="A13" s="53" t="s">
        <v>24</v>
      </c>
      <c r="B13" s="82">
        <v>0.023350000000000003</v>
      </c>
      <c r="C13" s="82">
        <v>0.015130000000000001</v>
      </c>
      <c r="D13" s="82">
        <v>0.038729999999999994</v>
      </c>
      <c r="E13" s="82" t="s">
        <v>71</v>
      </c>
      <c r="F13" s="82">
        <v>0.8</v>
      </c>
      <c r="G13" s="189">
        <v>77</v>
      </c>
      <c r="H13" s="6">
        <f t="shared" si="0"/>
        <v>2.3350000000000002E-05</v>
      </c>
      <c r="I13" s="6">
        <f t="shared" si="1"/>
        <v>1.513E-05</v>
      </c>
      <c r="J13" s="6">
        <f t="shared" si="2"/>
        <v>3.873E-05</v>
      </c>
    </row>
    <row r="14" spans="1:10" ht="21.75" customHeight="1">
      <c r="A14" s="53" t="s">
        <v>25</v>
      </c>
      <c r="B14" s="82">
        <v>0.03518</v>
      </c>
      <c r="C14" s="82">
        <v>0.02622</v>
      </c>
      <c r="D14" s="82">
        <v>0.038590000000000006</v>
      </c>
      <c r="E14" s="82" t="s">
        <v>71</v>
      </c>
      <c r="F14" s="82">
        <v>1.62</v>
      </c>
      <c r="G14" s="189">
        <v>113</v>
      </c>
      <c r="H14" s="6">
        <f t="shared" si="0"/>
        <v>3.5180000000000005E-05</v>
      </c>
      <c r="I14" s="6">
        <f t="shared" si="1"/>
        <v>2.622E-05</v>
      </c>
      <c r="J14" s="6">
        <f t="shared" si="2"/>
        <v>3.859000000000001E-05</v>
      </c>
    </row>
    <row r="15" spans="1:10" ht="21.75" customHeight="1">
      <c r="A15" s="53" t="s">
        <v>13</v>
      </c>
      <c r="B15" s="82">
        <v>0.0104</v>
      </c>
      <c r="C15" s="82">
        <v>0.01578</v>
      </c>
      <c r="D15" s="82">
        <v>0.022109999999999998</v>
      </c>
      <c r="E15" s="82" t="s">
        <v>71</v>
      </c>
      <c r="F15" s="82">
        <v>0.77</v>
      </c>
      <c r="G15" s="189">
        <v>84</v>
      </c>
      <c r="H15" s="6">
        <f t="shared" si="0"/>
        <v>1.0399999999999999E-05</v>
      </c>
      <c r="I15" s="6">
        <f t="shared" si="1"/>
        <v>1.5779999999999998E-05</v>
      </c>
      <c r="J15" s="6">
        <f t="shared" si="2"/>
        <v>2.2109999999999997E-05</v>
      </c>
    </row>
    <row r="16" spans="1:10" ht="21.75" customHeight="1">
      <c r="A16" s="54" t="s">
        <v>14</v>
      </c>
      <c r="B16" s="82">
        <v>0.01218</v>
      </c>
      <c r="C16" s="82">
        <v>0.02215</v>
      </c>
      <c r="D16" s="82">
        <v>0.02158</v>
      </c>
      <c r="E16" s="82" t="s">
        <v>71</v>
      </c>
      <c r="F16" s="82">
        <v>1.46</v>
      </c>
      <c r="G16" s="189">
        <v>76</v>
      </c>
      <c r="H16" s="6">
        <f t="shared" si="0"/>
        <v>1.218E-05</v>
      </c>
      <c r="I16" s="6">
        <f t="shared" si="1"/>
        <v>2.215E-05</v>
      </c>
      <c r="J16" s="6">
        <f t="shared" si="2"/>
        <v>2.158E-05</v>
      </c>
    </row>
    <row r="17" spans="1:7" ht="21.75" customHeight="1" thickBot="1">
      <c r="A17" s="92" t="s">
        <v>23</v>
      </c>
      <c r="B17" s="103">
        <f>AVERAGE(B5:B16)</f>
        <v>0.016082857142857142</v>
      </c>
      <c r="C17" s="103">
        <f>AVERAGE(C5:C16)</f>
        <v>0.01561</v>
      </c>
      <c r="D17" s="103">
        <f>AVERAGE(D5:D16)</f>
        <v>0.02722142857142857</v>
      </c>
      <c r="E17" s="103" t="s">
        <v>71</v>
      </c>
      <c r="F17" s="103">
        <f>AVERAGE(F5:F16)</f>
        <v>0.7528571428571428</v>
      </c>
      <c r="G17" s="190">
        <f>AVERAGE(G5:G16)</f>
        <v>76.42857142857143</v>
      </c>
    </row>
    <row r="18" spans="1:7" s="146" customFormat="1" ht="21" customHeight="1" thickTop="1">
      <c r="A18" s="268" t="s">
        <v>72</v>
      </c>
      <c r="B18" s="268"/>
      <c r="C18" s="268"/>
      <c r="D18" s="267"/>
      <c r="E18" s="267"/>
      <c r="F18" s="191"/>
      <c r="G18" s="191"/>
    </row>
    <row r="19" spans="1:7" s="146" customFormat="1" ht="20.25" customHeight="1">
      <c r="A19" s="268" t="s">
        <v>87</v>
      </c>
      <c r="B19" s="268"/>
      <c r="C19" s="268"/>
      <c r="D19" s="191"/>
      <c r="E19" s="191"/>
      <c r="F19" s="151"/>
      <c r="G19" s="151"/>
    </row>
    <row r="20" spans="4:7" s="146" customFormat="1" ht="54.75" customHeight="1">
      <c r="D20" s="151"/>
      <c r="E20" s="151"/>
      <c r="F20" s="38"/>
      <c r="G20" s="38"/>
    </row>
    <row r="21" spans="1:7" s="146" customFormat="1" ht="21.75" customHeight="1">
      <c r="A21" s="245" t="s">
        <v>40</v>
      </c>
      <c r="B21" s="245"/>
      <c r="C21" s="245"/>
      <c r="D21" s="192"/>
      <c r="E21" s="192"/>
      <c r="F21" s="192"/>
      <c r="G21" s="192">
        <v>18</v>
      </c>
    </row>
    <row r="22" spans="3:4" ht="45" customHeight="1">
      <c r="C22" s="231" t="s">
        <v>119</v>
      </c>
      <c r="D22" s="230"/>
    </row>
    <row r="23" spans="3:4" ht="12.75">
      <c r="C23" s="230"/>
      <c r="D23" s="230"/>
    </row>
  </sheetData>
  <sheetProtection/>
  <mergeCells count="6">
    <mergeCell ref="A1:G1"/>
    <mergeCell ref="A3:A4"/>
    <mergeCell ref="A18:C18"/>
    <mergeCell ref="D18:E18"/>
    <mergeCell ref="A19:C19"/>
    <mergeCell ref="A21:C21"/>
  </mergeCells>
  <printOptions horizontalCentered="1" verticalCentered="1"/>
  <pageMargins left="0.7" right="0.7" top="0.75" bottom="0.75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G25"/>
  <sheetViews>
    <sheetView rightToLeft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6" width="15.00390625" style="0" customWidth="1"/>
  </cols>
  <sheetData>
    <row r="1" spans="1:6" ht="41.25" customHeight="1">
      <c r="A1" s="259" t="s">
        <v>122</v>
      </c>
      <c r="B1" s="259"/>
      <c r="C1" s="259"/>
      <c r="D1" s="259"/>
      <c r="E1" s="259"/>
      <c r="F1" s="259"/>
    </row>
    <row r="2" spans="1:6" ht="17.25" customHeight="1" thickBot="1">
      <c r="A2" s="108" t="s">
        <v>69</v>
      </c>
      <c r="B2" s="108"/>
      <c r="C2" s="108"/>
      <c r="D2" s="108"/>
      <c r="E2" s="108"/>
      <c r="F2" s="108"/>
    </row>
    <row r="3" spans="1:6" ht="21.75" customHeight="1" thickTop="1">
      <c r="A3" s="241" t="s">
        <v>20</v>
      </c>
      <c r="B3" s="104" t="s">
        <v>77</v>
      </c>
      <c r="C3" s="104" t="s">
        <v>54</v>
      </c>
      <c r="D3" s="104" t="s">
        <v>78</v>
      </c>
      <c r="E3" s="104" t="s">
        <v>100</v>
      </c>
      <c r="F3" s="104" t="s">
        <v>55</v>
      </c>
    </row>
    <row r="4" spans="1:6" ht="21.75" customHeight="1">
      <c r="A4" s="242"/>
      <c r="B4" s="109" t="s">
        <v>56</v>
      </c>
      <c r="C4" s="109" t="s">
        <v>56</v>
      </c>
      <c r="D4" s="109" t="s">
        <v>56</v>
      </c>
      <c r="E4" s="109" t="s">
        <v>56</v>
      </c>
      <c r="F4" s="109" t="s">
        <v>56</v>
      </c>
    </row>
    <row r="5" spans="1:6" ht="21.75" customHeight="1">
      <c r="A5" s="52" t="s">
        <v>5</v>
      </c>
      <c r="B5" s="82">
        <v>0.004</v>
      </c>
      <c r="C5" s="82">
        <v>1.153</v>
      </c>
      <c r="D5" s="82">
        <v>0.554</v>
      </c>
      <c r="E5" s="82">
        <v>1.175</v>
      </c>
      <c r="F5" s="82">
        <v>0.474</v>
      </c>
    </row>
    <row r="6" spans="1:6" ht="21.75" customHeight="1">
      <c r="A6" s="52" t="s">
        <v>6</v>
      </c>
      <c r="B6" s="82">
        <v>0.007</v>
      </c>
      <c r="C6" s="82">
        <v>1.104</v>
      </c>
      <c r="D6" s="82">
        <v>0.456</v>
      </c>
      <c r="E6" s="82">
        <v>1.062</v>
      </c>
      <c r="F6" s="82">
        <v>0.475</v>
      </c>
    </row>
    <row r="7" spans="1:6" ht="21.75" customHeight="1">
      <c r="A7" s="52" t="s">
        <v>35</v>
      </c>
      <c r="B7" s="82">
        <v>0.004</v>
      </c>
      <c r="C7" s="82">
        <v>0.969</v>
      </c>
      <c r="D7" s="82">
        <v>0.511</v>
      </c>
      <c r="E7" s="82">
        <v>1.028</v>
      </c>
      <c r="F7" s="82">
        <v>0.531</v>
      </c>
    </row>
    <row r="8" spans="1:6" ht="21.75" customHeight="1">
      <c r="A8" s="52" t="s">
        <v>8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</row>
    <row r="9" spans="1:6" ht="21.75" customHeight="1">
      <c r="A9" s="52" t="s">
        <v>34</v>
      </c>
      <c r="B9" s="82" t="s">
        <v>71</v>
      </c>
      <c r="C9" s="82" t="s">
        <v>71</v>
      </c>
      <c r="D9" s="82" t="s">
        <v>71</v>
      </c>
      <c r="E9" s="82" t="s">
        <v>71</v>
      </c>
      <c r="F9" s="82" t="s">
        <v>71</v>
      </c>
    </row>
    <row r="10" spans="1:6" ht="21.75" customHeight="1">
      <c r="A10" s="53" t="s">
        <v>10</v>
      </c>
      <c r="B10" s="82" t="s">
        <v>71</v>
      </c>
      <c r="C10" s="82" t="s">
        <v>71</v>
      </c>
      <c r="D10" s="82" t="s">
        <v>71</v>
      </c>
      <c r="E10" s="82" t="s">
        <v>71</v>
      </c>
      <c r="F10" s="82" t="s">
        <v>71</v>
      </c>
    </row>
    <row r="11" spans="1:6" ht="21.75" customHeight="1">
      <c r="A11" s="53" t="s">
        <v>11</v>
      </c>
      <c r="B11" s="82">
        <v>0.014</v>
      </c>
      <c r="C11" s="82">
        <v>1.002</v>
      </c>
      <c r="D11" s="82">
        <v>0.414</v>
      </c>
      <c r="E11" s="82">
        <v>0.785</v>
      </c>
      <c r="F11" s="82">
        <v>0.4</v>
      </c>
    </row>
    <row r="12" spans="1:6" ht="21.75" customHeight="1">
      <c r="A12" s="53" t="s">
        <v>12</v>
      </c>
      <c r="B12" s="82">
        <v>0.017</v>
      </c>
      <c r="C12" s="82">
        <v>0.87</v>
      </c>
      <c r="D12" s="82">
        <v>0.62</v>
      </c>
      <c r="E12" s="82">
        <v>0.634</v>
      </c>
      <c r="F12" s="82">
        <v>0.392</v>
      </c>
    </row>
    <row r="13" spans="1:6" ht="21.75" customHeight="1">
      <c r="A13" s="53" t="s">
        <v>24</v>
      </c>
      <c r="B13" s="82">
        <v>0.021</v>
      </c>
      <c r="C13" s="82">
        <v>0.933</v>
      </c>
      <c r="D13" s="82">
        <v>0.278</v>
      </c>
      <c r="E13" s="82">
        <v>0.839</v>
      </c>
      <c r="F13" s="82">
        <v>0.48</v>
      </c>
    </row>
    <row r="14" spans="1:6" ht="21.75" customHeight="1">
      <c r="A14" s="53" t="s">
        <v>25</v>
      </c>
      <c r="B14" s="82">
        <v>0.017</v>
      </c>
      <c r="C14" s="82">
        <v>0.916</v>
      </c>
      <c r="D14" s="82">
        <v>0.534</v>
      </c>
      <c r="E14" s="82">
        <v>0.841</v>
      </c>
      <c r="F14" s="82">
        <v>0.542</v>
      </c>
    </row>
    <row r="15" spans="1:6" ht="21.75" customHeight="1">
      <c r="A15" s="53" t="s">
        <v>13</v>
      </c>
      <c r="B15" s="82">
        <v>0.004</v>
      </c>
      <c r="C15" s="82">
        <v>0.687</v>
      </c>
      <c r="D15" s="82">
        <v>0.473</v>
      </c>
      <c r="E15" s="82">
        <v>0.748</v>
      </c>
      <c r="F15" s="82">
        <v>0.51</v>
      </c>
    </row>
    <row r="16" spans="1:6" ht="21.75" customHeight="1">
      <c r="A16" s="54" t="s">
        <v>14</v>
      </c>
      <c r="B16" s="82">
        <v>0.003</v>
      </c>
      <c r="C16" s="82">
        <v>0.649</v>
      </c>
      <c r="D16" s="82">
        <v>0.6</v>
      </c>
      <c r="E16" s="82">
        <v>0.885</v>
      </c>
      <c r="F16" s="82">
        <v>0.413</v>
      </c>
    </row>
    <row r="17" spans="1:6" ht="21.75" customHeight="1" thickBot="1">
      <c r="A17" s="92" t="s">
        <v>23</v>
      </c>
      <c r="B17" s="103">
        <f>AVERAGE(B5:B16)</f>
        <v>0.010111111111111112</v>
      </c>
      <c r="C17" s="103">
        <f>AVERAGE(C5:C16)</f>
        <v>0.9203333333333334</v>
      </c>
      <c r="D17" s="103">
        <f>AVERAGE(D5:D16)</f>
        <v>0.4933333333333333</v>
      </c>
      <c r="E17" s="103">
        <f>AVERAGE(E5:E16)</f>
        <v>0.8885555555555555</v>
      </c>
      <c r="F17" s="103">
        <f>AVERAGE(F5:F16)</f>
        <v>0.4685555555555555</v>
      </c>
    </row>
    <row r="18" spans="1:6" ht="27" customHeight="1" thickTop="1">
      <c r="A18" s="266" t="s">
        <v>72</v>
      </c>
      <c r="B18" s="266"/>
      <c r="C18" s="266"/>
      <c r="D18" s="267"/>
      <c r="E18" s="267"/>
      <c r="F18" s="191"/>
    </row>
    <row r="19" spans="1:7" s="146" customFormat="1" ht="20.25" customHeight="1">
      <c r="A19" s="268" t="s">
        <v>87</v>
      </c>
      <c r="B19" s="268"/>
      <c r="C19" s="268"/>
      <c r="D19" s="268"/>
      <c r="E19" s="268"/>
      <c r="F19" s="151"/>
      <c r="G19" s="151"/>
    </row>
    <row r="25" spans="1:6" ht="12.75">
      <c r="A25" s="245" t="s">
        <v>40</v>
      </c>
      <c r="B25" s="245"/>
      <c r="C25" s="245"/>
      <c r="D25" s="192"/>
      <c r="E25" s="192"/>
      <c r="F25" s="192">
        <v>19</v>
      </c>
    </row>
  </sheetData>
  <sheetProtection/>
  <mergeCells count="6">
    <mergeCell ref="A1:F1"/>
    <mergeCell ref="A3:A4"/>
    <mergeCell ref="A18:C18"/>
    <mergeCell ref="D18:E18"/>
    <mergeCell ref="A25:C25"/>
    <mergeCell ref="A19:E19"/>
  </mergeCells>
  <printOptions horizontalCentered="1" verticalCentered="1"/>
  <pageMargins left="0.7" right="0.7" top="0.5" bottom="0.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Abas</cp:lastModifiedBy>
  <cp:lastPrinted>2021-08-25T09:17:11Z</cp:lastPrinted>
  <dcterms:created xsi:type="dcterms:W3CDTF">2008-05-12T04:19:31Z</dcterms:created>
  <dcterms:modified xsi:type="dcterms:W3CDTF">2021-10-26T07:02:20Z</dcterms:modified>
  <cp:category/>
  <cp:version/>
  <cp:contentType/>
  <cp:contentStatus/>
</cp:coreProperties>
</file>